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\APROVECHAMIENTOS\MALECON YOPAL\NUEVO APROVECHAMIENTO\SOLICITUD APROVECHAMIENTO_HOSPITAL\Documentos Tecnicos\"/>
    </mc:Choice>
  </mc:AlternateContent>
  <xr:revisionPtr revIDLastSave="0" documentId="13_ncr:1_{CE32CC0E-A74D-4F85-8531-3D57FF8D4881}" xr6:coauthVersionLast="47" xr6:coauthVersionMax="47" xr10:uidLastSave="{00000000-0000-0000-0000-000000000000}"/>
  <bookViews>
    <workbookView xWindow="-108" yWindow="-108" windowWidth="23256" windowHeight="12456" tabRatio="898" xr2:uid="{00000000-000D-0000-FFFF-FFFF00000000}"/>
  </bookViews>
  <sheets>
    <sheet name="IF_General" sheetId="1" r:id="rId1"/>
    <sheet name="Aprovechar" sheetId="2" r:id="rId2"/>
    <sheet name="Podar" sheetId="3" r:id="rId3"/>
    <sheet name="Caracterización" sheetId="4" r:id="rId4"/>
    <sheet name="Estructura Horizontal" sheetId="17" r:id="rId5"/>
    <sheet name="GraficasAproGeneral" sheetId="18" r:id="rId6"/>
    <sheet name="Bosque Fragmentado con vegetaci" sheetId="16" r:id="rId7"/>
    <sheet name="IVI_BosqueFrag" sheetId="20" r:id="rId8"/>
    <sheet name="Graficas_BosqueFrag" sheetId="19" r:id="rId9"/>
    <sheet name="Familias_BosqueFrag" sheetId="22" r:id="rId10"/>
    <sheet name="CompFloris_BosqueFrag" sheetId="21" r:id="rId11"/>
    <sheet name="Tejido Urbano" sheetId="7" r:id="rId12"/>
    <sheet name="Pastos Enmalezados" sheetId="8" r:id="rId13"/>
    <sheet name="Compensación" sheetId="9" r:id="rId14"/>
  </sheets>
  <externalReferences>
    <externalReference r:id="rId15"/>
  </externalReferences>
  <definedNames>
    <definedName name="_xlnm._FilterDatabase" localSheetId="1" hidden="1">Aprovechar!$A$1:$R$347</definedName>
    <definedName name="_xlnm._FilterDatabase" localSheetId="0" hidden="1">IF_General!$A$1:$V$731</definedName>
    <definedName name="_xlnm.Print_Area" localSheetId="0">IF_General!$A$4:$Y$730</definedName>
  </definedNames>
  <calcPr calcId="191029"/>
  <pivotCaches>
    <pivotCache cacheId="0" r:id="rId16"/>
    <pivotCache cacheId="1" r:id="rId17"/>
    <pivotCache cacheId="2" r:id="rId18"/>
    <pivotCache cacheId="3" r:id="rId19"/>
    <pivotCache cacheId="4" r:id="rId20"/>
    <pivotCache cacheId="5" r:id="rId21"/>
    <pivotCache cacheId="6" r:id="rId2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3" roundtripDataChecksum="Nfjd7nxOEX6PqTMi1O/GFgJOuU59sP9dcHG6NY4aqX8="/>
    </ext>
  </extLst>
</workbook>
</file>

<file path=xl/calcChain.xml><?xml version="1.0" encoding="utf-8"?>
<calcChain xmlns="http://schemas.openxmlformats.org/spreadsheetml/2006/main">
  <c r="B5" i="20" l="1"/>
  <c r="C5" i="20" s="1"/>
  <c r="D5" i="20"/>
  <c r="E5" i="20" s="1"/>
  <c r="F5" i="20"/>
  <c r="B6" i="20"/>
  <c r="C23" i="20" s="1"/>
  <c r="D6" i="20"/>
  <c r="D27" i="20" s="1"/>
  <c r="F6" i="20"/>
  <c r="G6" i="20" s="1"/>
  <c r="N44" i="19" s="1"/>
  <c r="B7" i="20"/>
  <c r="C7" i="20" s="1"/>
  <c r="D7" i="20"/>
  <c r="F7" i="20"/>
  <c r="K45" i="19" s="1"/>
  <c r="B8" i="20"/>
  <c r="C25" i="20" s="1"/>
  <c r="D8" i="20"/>
  <c r="E8" i="20" s="1"/>
  <c r="H46" i="19" s="1"/>
  <c r="F8" i="20"/>
  <c r="B9" i="20"/>
  <c r="D9" i="20"/>
  <c r="F9" i="20"/>
  <c r="B10" i="20"/>
  <c r="C10" i="20" s="1"/>
  <c r="D10" i="20"/>
  <c r="F10" i="20"/>
  <c r="B11" i="20"/>
  <c r="D11" i="20"/>
  <c r="F11" i="20"/>
  <c r="K49" i="19" s="1"/>
  <c r="B12" i="20"/>
  <c r="D12" i="20"/>
  <c r="F12" i="20"/>
  <c r="B13" i="20"/>
  <c r="D13" i="20"/>
  <c r="E51" i="19" s="1"/>
  <c r="F13" i="20"/>
  <c r="G13" i="20" s="1"/>
  <c r="N51" i="19" s="1"/>
  <c r="B14" i="20"/>
  <c r="D14" i="20"/>
  <c r="F14" i="20"/>
  <c r="K52" i="19" s="1"/>
  <c r="B15" i="20"/>
  <c r="D15" i="20"/>
  <c r="E15" i="20" s="1"/>
  <c r="H53" i="19" s="1"/>
  <c r="F15" i="20"/>
  <c r="G15" i="20" s="1"/>
  <c r="N53" i="19" s="1"/>
  <c r="B16" i="20"/>
  <c r="D16" i="20"/>
  <c r="E16" i="20" s="1"/>
  <c r="H54" i="19" s="1"/>
  <c r="F16" i="20"/>
  <c r="K54" i="19" s="1"/>
  <c r="B17" i="20"/>
  <c r="C17" i="20" s="1"/>
  <c r="D17" i="20"/>
  <c r="E17" i="20" s="1"/>
  <c r="H55" i="19" s="1"/>
  <c r="F17" i="20"/>
  <c r="B18" i="20"/>
  <c r="C18" i="20" s="1"/>
  <c r="D18" i="20"/>
  <c r="E56" i="19" s="1"/>
  <c r="F18" i="20"/>
  <c r="G18" i="20" s="1"/>
  <c r="N56" i="19" s="1"/>
  <c r="B19" i="20"/>
  <c r="C19" i="20" s="1"/>
  <c r="D19" i="20"/>
  <c r="F19" i="20"/>
  <c r="K57" i="19" s="1"/>
  <c r="B20" i="20"/>
  <c r="C20" i="20" s="1"/>
  <c r="D20" i="20"/>
  <c r="E20" i="20" s="1"/>
  <c r="H58" i="19" s="1"/>
  <c r="F20" i="20"/>
  <c r="B21" i="20"/>
  <c r="D21" i="20"/>
  <c r="F21" i="20"/>
  <c r="K59" i="19" s="1"/>
  <c r="B22" i="20"/>
  <c r="C22" i="20" s="1"/>
  <c r="D22" i="20"/>
  <c r="F22" i="20"/>
  <c r="B23" i="20"/>
  <c r="D23" i="20"/>
  <c r="F23" i="20"/>
  <c r="K61" i="19" s="1"/>
  <c r="B24" i="20"/>
  <c r="D24" i="20"/>
  <c r="F24" i="20"/>
  <c r="B25" i="20"/>
  <c r="D25" i="20"/>
  <c r="E63" i="19" s="1"/>
  <c r="E25" i="20"/>
  <c r="H63" i="19" s="1"/>
  <c r="F25" i="20"/>
  <c r="B26" i="20"/>
  <c r="D26" i="20"/>
  <c r="F26" i="20"/>
  <c r="K64" i="19" s="1"/>
  <c r="A43" i="19"/>
  <c r="D43" i="19"/>
  <c r="E43" i="19"/>
  <c r="G43" i="19"/>
  <c r="J43" i="19"/>
  <c r="K43" i="19"/>
  <c r="M43" i="19"/>
  <c r="P43" i="19"/>
  <c r="A44" i="19"/>
  <c r="D44" i="19"/>
  <c r="G44" i="19"/>
  <c r="J44" i="19"/>
  <c r="M44" i="19"/>
  <c r="P44" i="19"/>
  <c r="A45" i="19"/>
  <c r="D45" i="19"/>
  <c r="E45" i="19"/>
  <c r="G45" i="19"/>
  <c r="J45" i="19"/>
  <c r="M45" i="19"/>
  <c r="P45" i="19"/>
  <c r="A46" i="19"/>
  <c r="D46" i="19"/>
  <c r="G46" i="19"/>
  <c r="J46" i="19"/>
  <c r="K46" i="19"/>
  <c r="M46" i="19"/>
  <c r="P46" i="19"/>
  <c r="A47" i="19"/>
  <c r="D47" i="19"/>
  <c r="E47" i="19"/>
  <c r="G47" i="19"/>
  <c r="J47" i="19"/>
  <c r="K47" i="19"/>
  <c r="M47" i="19"/>
  <c r="P47" i="19"/>
  <c r="A48" i="19"/>
  <c r="D48" i="19"/>
  <c r="E48" i="19"/>
  <c r="G48" i="19"/>
  <c r="J48" i="19"/>
  <c r="K48" i="19"/>
  <c r="M48" i="19"/>
  <c r="P48" i="19"/>
  <c r="A49" i="19"/>
  <c r="D49" i="19"/>
  <c r="E49" i="19"/>
  <c r="G49" i="19"/>
  <c r="J49" i="19"/>
  <c r="M49" i="19"/>
  <c r="P49" i="19"/>
  <c r="A50" i="19"/>
  <c r="D50" i="19"/>
  <c r="E50" i="19"/>
  <c r="G50" i="19"/>
  <c r="J50" i="19"/>
  <c r="K50" i="19"/>
  <c r="M50" i="19"/>
  <c r="P50" i="19"/>
  <c r="A51" i="19"/>
  <c r="D51" i="19"/>
  <c r="G51" i="19"/>
  <c r="J51" i="19"/>
  <c r="K51" i="19"/>
  <c r="M51" i="19"/>
  <c r="P51" i="19"/>
  <c r="A52" i="19"/>
  <c r="D52" i="19"/>
  <c r="E52" i="19"/>
  <c r="G52" i="19"/>
  <c r="J52" i="19"/>
  <c r="M52" i="19"/>
  <c r="P52" i="19"/>
  <c r="A53" i="19"/>
  <c r="D53" i="19"/>
  <c r="E53" i="19"/>
  <c r="G53" i="19"/>
  <c r="J53" i="19"/>
  <c r="K53" i="19"/>
  <c r="M53" i="19"/>
  <c r="P53" i="19"/>
  <c r="A54" i="19"/>
  <c r="D54" i="19"/>
  <c r="E54" i="19"/>
  <c r="G54" i="19"/>
  <c r="J54" i="19"/>
  <c r="M54" i="19"/>
  <c r="P54" i="19"/>
  <c r="A55" i="19"/>
  <c r="D55" i="19"/>
  <c r="E55" i="19"/>
  <c r="G55" i="19"/>
  <c r="J55" i="19"/>
  <c r="K55" i="19"/>
  <c r="M55" i="19"/>
  <c r="P55" i="19"/>
  <c r="A56" i="19"/>
  <c r="D56" i="19"/>
  <c r="G56" i="19"/>
  <c r="J56" i="19"/>
  <c r="M56" i="19"/>
  <c r="P56" i="19"/>
  <c r="A57" i="19"/>
  <c r="D57" i="19"/>
  <c r="E57" i="19"/>
  <c r="G57" i="19"/>
  <c r="J57" i="19"/>
  <c r="M57" i="19"/>
  <c r="P57" i="19"/>
  <c r="A58" i="19"/>
  <c r="D58" i="19"/>
  <c r="G58" i="19"/>
  <c r="J58" i="19"/>
  <c r="K58" i="19"/>
  <c r="M58" i="19"/>
  <c r="P58" i="19"/>
  <c r="A59" i="19"/>
  <c r="D59" i="19"/>
  <c r="E59" i="19"/>
  <c r="G59" i="19"/>
  <c r="J59" i="19"/>
  <c r="M59" i="19"/>
  <c r="P59" i="19"/>
  <c r="A60" i="19"/>
  <c r="D60" i="19"/>
  <c r="E60" i="19"/>
  <c r="G60" i="19"/>
  <c r="J60" i="19"/>
  <c r="K60" i="19"/>
  <c r="M60" i="19"/>
  <c r="P60" i="19"/>
  <c r="A61" i="19"/>
  <c r="D61" i="19"/>
  <c r="E61" i="19"/>
  <c r="G61" i="19"/>
  <c r="J61" i="19"/>
  <c r="M61" i="19"/>
  <c r="P61" i="19"/>
  <c r="A62" i="19"/>
  <c r="D62" i="19"/>
  <c r="E62" i="19"/>
  <c r="G62" i="19"/>
  <c r="J62" i="19"/>
  <c r="K62" i="19"/>
  <c r="M62" i="19"/>
  <c r="P62" i="19"/>
  <c r="A63" i="19"/>
  <c r="D63" i="19"/>
  <c r="G63" i="19"/>
  <c r="J63" i="19"/>
  <c r="K63" i="19"/>
  <c r="M63" i="19"/>
  <c r="P63" i="19"/>
  <c r="A64" i="19"/>
  <c r="D64" i="19"/>
  <c r="E64" i="19"/>
  <c r="G64" i="19"/>
  <c r="J64" i="19"/>
  <c r="M64" i="19"/>
  <c r="P64" i="19"/>
  <c r="I11" i="9"/>
  <c r="N101" i="16"/>
  <c r="M101" i="16"/>
  <c r="F347" i="4"/>
  <c r="E347" i="4"/>
  <c r="P684" i="1"/>
  <c r="N684" i="1"/>
  <c r="H43" i="19" l="1"/>
  <c r="B55" i="19"/>
  <c r="B58" i="19"/>
  <c r="H20" i="20"/>
  <c r="Q58" i="19" s="1"/>
  <c r="B63" i="19"/>
  <c r="B57" i="19"/>
  <c r="H19" i="20"/>
  <c r="Q57" i="19" s="1"/>
  <c r="B45" i="19"/>
  <c r="H7" i="20"/>
  <c r="Q45" i="19" s="1"/>
  <c r="B60" i="19"/>
  <c r="B56" i="19"/>
  <c r="B48" i="19"/>
  <c r="B61" i="19"/>
  <c r="B43" i="19"/>
  <c r="G9" i="20"/>
  <c r="N47" i="19" s="1"/>
  <c r="E46" i="19"/>
  <c r="E44" i="19"/>
  <c r="G26" i="20"/>
  <c r="N64" i="19" s="1"/>
  <c r="G14" i="20"/>
  <c r="N52" i="19" s="1"/>
  <c r="C6" i="20"/>
  <c r="C8" i="20"/>
  <c r="E58" i="19"/>
  <c r="E21" i="20"/>
  <c r="H59" i="19" s="1"/>
  <c r="C21" i="20"/>
  <c r="C9" i="20"/>
  <c r="G5" i="20"/>
  <c r="C26" i="20"/>
  <c r="E24" i="20"/>
  <c r="H62" i="19" s="1"/>
  <c r="G22" i="20"/>
  <c r="N60" i="19" s="1"/>
  <c r="C14" i="20"/>
  <c r="E12" i="20"/>
  <c r="H50" i="19" s="1"/>
  <c r="G10" i="20"/>
  <c r="N48" i="19" s="1"/>
  <c r="G23" i="20"/>
  <c r="N61" i="19" s="1"/>
  <c r="E13" i="20"/>
  <c r="H51" i="19" s="1"/>
  <c r="C13" i="20"/>
  <c r="E11" i="20"/>
  <c r="H49" i="19" s="1"/>
  <c r="C11" i="20"/>
  <c r="C16" i="20"/>
  <c r="E14" i="20"/>
  <c r="H52" i="19" s="1"/>
  <c r="G12" i="20"/>
  <c r="N50" i="19" s="1"/>
  <c r="E19" i="20"/>
  <c r="H57" i="19" s="1"/>
  <c r="G17" i="20"/>
  <c r="N55" i="19" s="1"/>
  <c r="E7" i="20"/>
  <c r="H45" i="19" s="1"/>
  <c r="B27" i="20"/>
  <c r="E6" i="20"/>
  <c r="H44" i="19" s="1"/>
  <c r="G21" i="20"/>
  <c r="N59" i="19" s="1"/>
  <c r="E9" i="20"/>
  <c r="H47" i="19" s="1"/>
  <c r="G24" i="20"/>
  <c r="N62" i="19" s="1"/>
  <c r="F27" i="20"/>
  <c r="C24" i="20"/>
  <c r="E22" i="20"/>
  <c r="H60" i="19" s="1"/>
  <c r="G20" i="20"/>
  <c r="N58" i="19" s="1"/>
  <c r="C12" i="20"/>
  <c r="E10" i="20"/>
  <c r="H48" i="19" s="1"/>
  <c r="G8" i="20"/>
  <c r="N46" i="19" s="1"/>
  <c r="C15" i="20"/>
  <c r="G11" i="20"/>
  <c r="N49" i="19" s="1"/>
  <c r="G19" i="20"/>
  <c r="N57" i="19" s="1"/>
  <c r="G7" i="20"/>
  <c r="N45" i="19" s="1"/>
  <c r="G25" i="20"/>
  <c r="N63" i="19" s="1"/>
  <c r="E18" i="20"/>
  <c r="H56" i="19" s="1"/>
  <c r="G16" i="20"/>
  <c r="N54" i="19" s="1"/>
  <c r="E23" i="20"/>
  <c r="H61" i="19" s="1"/>
  <c r="E26" i="20"/>
  <c r="H64" i="19" s="1"/>
  <c r="K56" i="19"/>
  <c r="K44" i="19"/>
  <c r="N347" i="2"/>
  <c r="M347" i="2"/>
  <c r="H11" i="20" l="1"/>
  <c r="Q49" i="19" s="1"/>
  <c r="B49" i="19"/>
  <c r="B62" i="19"/>
  <c r="H24" i="20"/>
  <c r="Q62" i="19" s="1"/>
  <c r="B54" i="19"/>
  <c r="H16" i="20"/>
  <c r="Q54" i="19" s="1"/>
  <c r="H25" i="20"/>
  <c r="Q63" i="19" s="1"/>
  <c r="H23" i="20"/>
  <c r="Q61" i="19" s="1"/>
  <c r="B53" i="19"/>
  <c r="H15" i="20"/>
  <c r="Q53" i="19" s="1"/>
  <c r="H6" i="20"/>
  <c r="Q44" i="19" s="1"/>
  <c r="B44" i="19"/>
  <c r="B64" i="19"/>
  <c r="H26" i="20"/>
  <c r="Q64" i="19" s="1"/>
  <c r="H9" i="20"/>
  <c r="Q47" i="19" s="1"/>
  <c r="B47" i="19"/>
  <c r="B51" i="19"/>
  <c r="H13" i="20"/>
  <c r="Q51" i="19" s="1"/>
  <c r="B46" i="19"/>
  <c r="H8" i="20"/>
  <c r="Q46" i="19" s="1"/>
  <c r="H10" i="20"/>
  <c r="Q48" i="19" s="1"/>
  <c r="H18" i="20"/>
  <c r="Q56" i="19" s="1"/>
  <c r="H17" i="20"/>
  <c r="Q55" i="19" s="1"/>
  <c r="C27" i="20"/>
  <c r="N43" i="19"/>
  <c r="G27" i="20"/>
  <c r="B59" i="19"/>
  <c r="H21" i="20"/>
  <c r="Q59" i="19" s="1"/>
  <c r="B52" i="19"/>
  <c r="H14" i="20"/>
  <c r="Q52" i="19" s="1"/>
  <c r="B50" i="19"/>
  <c r="H12" i="20"/>
  <c r="Q50" i="19" s="1"/>
  <c r="H22" i="20"/>
  <c r="Q60" i="19" s="1"/>
  <c r="H5" i="20"/>
  <c r="E27" i="20"/>
  <c r="F14" i="9"/>
  <c r="O8" i="9"/>
  <c r="O7" i="9"/>
  <c r="O6" i="9"/>
  <c r="H6" i="9"/>
  <c r="O5" i="9"/>
  <c r="H5" i="9"/>
  <c r="O4" i="9"/>
  <c r="G4" i="9"/>
  <c r="H4" i="9" s="1"/>
  <c r="O3" i="9"/>
  <c r="S3" i="9" s="1"/>
  <c r="S9" i="9" s="1"/>
  <c r="H27" i="20" l="1"/>
  <c r="Q43" i="19"/>
  <c r="H7" i="9"/>
  <c r="O9" i="9"/>
  <c r="Q3" i="9"/>
  <c r="Q9" i="9" s="1"/>
  <c r="O10" i="9" l="1"/>
</calcChain>
</file>

<file path=xl/sharedStrings.xml><?xml version="1.0" encoding="utf-8"?>
<sst xmlns="http://schemas.openxmlformats.org/spreadsheetml/2006/main" count="12102" uniqueCount="482">
  <si>
    <t>Arbol</t>
  </si>
  <si>
    <t>NOMBRE COMUN</t>
  </si>
  <si>
    <t>NOMBRE CIENTIFICO</t>
  </si>
  <si>
    <t>FAMILIA</t>
  </si>
  <si>
    <t>HT (m)</t>
  </si>
  <si>
    <t>Hc (m)</t>
  </si>
  <si>
    <t>CAP (m)</t>
  </si>
  <si>
    <t>DAP (m)</t>
  </si>
  <si>
    <t>Diametro De Copa (m)</t>
  </si>
  <si>
    <t>Radio de Copa (m)</t>
  </si>
  <si>
    <t>AB (m2)</t>
  </si>
  <si>
    <t>VT M3)</t>
  </si>
  <si>
    <t>Factor de Forma</t>
  </si>
  <si>
    <t>Area de Copa (m2)</t>
  </si>
  <si>
    <t>Epifitas</t>
  </si>
  <si>
    <t>COBERTURA NATURAL</t>
  </si>
  <si>
    <t>TRATAMIENTO</t>
  </si>
  <si>
    <t>Y</t>
  </si>
  <si>
    <t>X</t>
  </si>
  <si>
    <t>Balso</t>
  </si>
  <si>
    <t>Malvaceae</t>
  </si>
  <si>
    <t>CONSERVAR</t>
  </si>
  <si>
    <t>Guácimo</t>
  </si>
  <si>
    <t>3B</t>
  </si>
  <si>
    <t>Leucaena</t>
  </si>
  <si>
    <t>4B</t>
  </si>
  <si>
    <t>Nauno</t>
  </si>
  <si>
    <t>Gallinero</t>
  </si>
  <si>
    <t>8B</t>
  </si>
  <si>
    <t>10B</t>
  </si>
  <si>
    <t>Hobo</t>
  </si>
  <si>
    <t>Anacardiaceae</t>
  </si>
  <si>
    <t>Yarumo</t>
  </si>
  <si>
    <t>Cecropiaceae</t>
  </si>
  <si>
    <t>12B</t>
  </si>
  <si>
    <t>Sangro</t>
  </si>
  <si>
    <t>Gualanday</t>
  </si>
  <si>
    <t>Bignoniaceae</t>
  </si>
  <si>
    <t>Pardillo</t>
  </si>
  <si>
    <t>Boraginaceae</t>
  </si>
  <si>
    <t>25B</t>
  </si>
  <si>
    <t>Guacharaco</t>
  </si>
  <si>
    <t>Sapindaceae</t>
  </si>
  <si>
    <t>33B</t>
  </si>
  <si>
    <t>41B</t>
  </si>
  <si>
    <t>41C</t>
  </si>
  <si>
    <t>42B</t>
  </si>
  <si>
    <t>42C</t>
  </si>
  <si>
    <t>42D</t>
  </si>
  <si>
    <t>42E</t>
  </si>
  <si>
    <t>Yopo</t>
  </si>
  <si>
    <t>PODAR</t>
  </si>
  <si>
    <t>TALAR</t>
  </si>
  <si>
    <t>Moraceae</t>
  </si>
  <si>
    <t>59B</t>
  </si>
  <si>
    <t>Cachimbo</t>
  </si>
  <si>
    <t>60B</t>
  </si>
  <si>
    <t>61B</t>
  </si>
  <si>
    <t>66B</t>
  </si>
  <si>
    <t>Cañafístulo</t>
  </si>
  <si>
    <t>Muerto En Pie</t>
  </si>
  <si>
    <t>Bromelias (2)</t>
  </si>
  <si>
    <t>Melina</t>
  </si>
  <si>
    <t>Lamiaceae</t>
  </si>
  <si>
    <t>69B</t>
  </si>
  <si>
    <t>69C</t>
  </si>
  <si>
    <t>Mora</t>
  </si>
  <si>
    <t>Resbalamonos</t>
  </si>
  <si>
    <t>Burseraceae</t>
  </si>
  <si>
    <t>71B</t>
  </si>
  <si>
    <t>Bejuco</t>
  </si>
  <si>
    <t>72B</t>
  </si>
  <si>
    <t>73B</t>
  </si>
  <si>
    <t>73C</t>
  </si>
  <si>
    <t>75B</t>
  </si>
  <si>
    <t>92B</t>
  </si>
  <si>
    <t>96B</t>
  </si>
  <si>
    <t>102B</t>
  </si>
  <si>
    <t>105B</t>
  </si>
  <si>
    <t>106B</t>
  </si>
  <si>
    <t>106C</t>
  </si>
  <si>
    <t>107B</t>
  </si>
  <si>
    <t>110B</t>
  </si>
  <si>
    <t>Bromelias (7)</t>
  </si>
  <si>
    <t>Bromelias (11)</t>
  </si>
  <si>
    <t>Bromelias (18)</t>
  </si>
  <si>
    <t>Bromelias (10)</t>
  </si>
  <si>
    <t>Bromelias (1)</t>
  </si>
  <si>
    <t>Palma Botella</t>
  </si>
  <si>
    <t>Arecaceae</t>
  </si>
  <si>
    <t>137B</t>
  </si>
  <si>
    <t>140B</t>
  </si>
  <si>
    <t>Oití</t>
  </si>
  <si>
    <t>Chrysobalanaceae</t>
  </si>
  <si>
    <t>Neem</t>
  </si>
  <si>
    <t>Meliaceae</t>
  </si>
  <si>
    <t>Guayacán Amarillo</t>
  </si>
  <si>
    <t>Handroanthus chrysanthus</t>
  </si>
  <si>
    <t>Orquidea (1)</t>
  </si>
  <si>
    <t>181B</t>
  </si>
  <si>
    <t>Arenillo</t>
  </si>
  <si>
    <t>Vochysiaceae</t>
  </si>
  <si>
    <t>183B</t>
  </si>
  <si>
    <t>183C</t>
  </si>
  <si>
    <t>183D</t>
  </si>
  <si>
    <t>Bromelias (4)</t>
  </si>
  <si>
    <t>Ceiba</t>
  </si>
  <si>
    <t>Mango</t>
  </si>
  <si>
    <t>Palma</t>
  </si>
  <si>
    <t>1.1.1. Tejido urbano continuo</t>
  </si>
  <si>
    <t>Mamoncillo</t>
  </si>
  <si>
    <t>Bromelias (6)</t>
  </si>
  <si>
    <t>Pera de Malaca</t>
  </si>
  <si>
    <t>Myrtaceae</t>
  </si>
  <si>
    <t>216B</t>
  </si>
  <si>
    <t>219B</t>
  </si>
  <si>
    <t>Palmiche</t>
  </si>
  <si>
    <t>Caracaro</t>
  </si>
  <si>
    <t>Helechos</t>
  </si>
  <si>
    <t>242B</t>
  </si>
  <si>
    <t>250B</t>
  </si>
  <si>
    <t>Bromelias (30)</t>
  </si>
  <si>
    <t>255B</t>
  </si>
  <si>
    <t>Orquidea (1) - Bromelias (3)</t>
  </si>
  <si>
    <t>Caucho Benjamín</t>
  </si>
  <si>
    <t>Bromelias (15)</t>
  </si>
  <si>
    <t>Helecho y Bromelia (1)</t>
  </si>
  <si>
    <t>Trompillo</t>
  </si>
  <si>
    <t>Caucho</t>
  </si>
  <si>
    <t>Limon Swinglea</t>
  </si>
  <si>
    <t>Rutaceae</t>
  </si>
  <si>
    <t>280B</t>
  </si>
  <si>
    <t>Yopa</t>
  </si>
  <si>
    <t>302B</t>
  </si>
  <si>
    <t>328B</t>
  </si>
  <si>
    <t>Jaboncillo</t>
  </si>
  <si>
    <t>335B</t>
  </si>
  <si>
    <t>335C</t>
  </si>
  <si>
    <t>Cedro</t>
  </si>
  <si>
    <t>338B</t>
  </si>
  <si>
    <t>338C</t>
  </si>
  <si>
    <t>338D</t>
  </si>
  <si>
    <t>342B</t>
  </si>
  <si>
    <t>347B</t>
  </si>
  <si>
    <t>348B</t>
  </si>
  <si>
    <t>351B</t>
  </si>
  <si>
    <t>351C</t>
  </si>
  <si>
    <t>354B</t>
  </si>
  <si>
    <t>357B</t>
  </si>
  <si>
    <t>360B</t>
  </si>
  <si>
    <t>362B</t>
  </si>
  <si>
    <t>363B</t>
  </si>
  <si>
    <t>377B</t>
  </si>
  <si>
    <t>380B</t>
  </si>
  <si>
    <t>389B</t>
  </si>
  <si>
    <t>391B</t>
  </si>
  <si>
    <t>393B</t>
  </si>
  <si>
    <t>393C</t>
  </si>
  <si>
    <t>393D</t>
  </si>
  <si>
    <t>394B</t>
  </si>
  <si>
    <t>403B</t>
  </si>
  <si>
    <t>404B</t>
  </si>
  <si>
    <t>413B</t>
  </si>
  <si>
    <t>419B</t>
  </si>
  <si>
    <t>419C</t>
  </si>
  <si>
    <t>Bromelias (5)</t>
  </si>
  <si>
    <t>439B</t>
  </si>
  <si>
    <t>Palma Corneto</t>
  </si>
  <si>
    <t>Guanabano</t>
  </si>
  <si>
    <t>Annonaceae</t>
  </si>
  <si>
    <t>451B</t>
  </si>
  <si>
    <t>451C</t>
  </si>
  <si>
    <t>453B</t>
  </si>
  <si>
    <t>453C</t>
  </si>
  <si>
    <t>461B</t>
  </si>
  <si>
    <t>461C</t>
  </si>
  <si>
    <t>462B</t>
  </si>
  <si>
    <t>Bromelia (2)</t>
  </si>
  <si>
    <t>Bromelia (1)</t>
  </si>
  <si>
    <t>Ceiba espinosa</t>
  </si>
  <si>
    <t>Pachira quinata</t>
  </si>
  <si>
    <t>Calistemo</t>
  </si>
  <si>
    <t>468B</t>
  </si>
  <si>
    <t>Bromelia (2) y Bejuco</t>
  </si>
  <si>
    <t>Bromerlia (3)</t>
  </si>
  <si>
    <t>477B</t>
  </si>
  <si>
    <t>480B</t>
  </si>
  <si>
    <t>492B</t>
  </si>
  <si>
    <t>493B</t>
  </si>
  <si>
    <t>495B</t>
  </si>
  <si>
    <t xml:space="preserve">Helecho </t>
  </si>
  <si>
    <t>Limón</t>
  </si>
  <si>
    <t>500B</t>
  </si>
  <si>
    <t>502B</t>
  </si>
  <si>
    <t>Solanum sp</t>
  </si>
  <si>
    <t>Solanaceae</t>
  </si>
  <si>
    <t>520B</t>
  </si>
  <si>
    <t>532B</t>
  </si>
  <si>
    <t>544B</t>
  </si>
  <si>
    <t>550B</t>
  </si>
  <si>
    <t>559B</t>
  </si>
  <si>
    <t>559C</t>
  </si>
  <si>
    <t>565B</t>
  </si>
  <si>
    <t>566B</t>
  </si>
  <si>
    <t>567B</t>
  </si>
  <si>
    <t>567C</t>
  </si>
  <si>
    <t>568B</t>
  </si>
  <si>
    <t>569B</t>
  </si>
  <si>
    <t>573B</t>
  </si>
  <si>
    <t>576B</t>
  </si>
  <si>
    <t>584B</t>
  </si>
  <si>
    <t>585B</t>
  </si>
  <si>
    <t>585C</t>
  </si>
  <si>
    <t>586B</t>
  </si>
  <si>
    <t>586C</t>
  </si>
  <si>
    <t>586D</t>
  </si>
  <si>
    <t>586E</t>
  </si>
  <si>
    <t>586F</t>
  </si>
  <si>
    <t xml:space="preserve">Bejuco </t>
  </si>
  <si>
    <t>593B</t>
  </si>
  <si>
    <t>594B</t>
  </si>
  <si>
    <t>594C</t>
  </si>
  <si>
    <t>598B</t>
  </si>
  <si>
    <t>598C</t>
  </si>
  <si>
    <t>598D</t>
  </si>
  <si>
    <t>599B</t>
  </si>
  <si>
    <t>600B</t>
  </si>
  <si>
    <t>607B</t>
  </si>
  <si>
    <t>607C</t>
  </si>
  <si>
    <t>611B</t>
  </si>
  <si>
    <t>611C</t>
  </si>
  <si>
    <t>Orquidea (1) Bejuco</t>
  </si>
  <si>
    <t>617B</t>
  </si>
  <si>
    <t>617C</t>
  </si>
  <si>
    <t>624B</t>
  </si>
  <si>
    <t>627B</t>
  </si>
  <si>
    <t>628B</t>
  </si>
  <si>
    <t>629B</t>
  </si>
  <si>
    <t>Bromelia (15)</t>
  </si>
  <si>
    <t>635B</t>
  </si>
  <si>
    <t>636B</t>
  </si>
  <si>
    <t>640B</t>
  </si>
  <si>
    <t>Bromerlias (2)</t>
  </si>
  <si>
    <t>Bromerlias (15)</t>
  </si>
  <si>
    <t>Bromerlias (4)</t>
  </si>
  <si>
    <t>658B</t>
  </si>
  <si>
    <t>658C</t>
  </si>
  <si>
    <t>659B</t>
  </si>
  <si>
    <t>659C</t>
  </si>
  <si>
    <t>660B</t>
  </si>
  <si>
    <t>660C</t>
  </si>
  <si>
    <t>Bromelia (6)</t>
  </si>
  <si>
    <t>Palma de cuesco</t>
  </si>
  <si>
    <t>Bromelia (7)</t>
  </si>
  <si>
    <t>691B</t>
  </si>
  <si>
    <t>691C</t>
  </si>
  <si>
    <t>691D</t>
  </si>
  <si>
    <t>691E</t>
  </si>
  <si>
    <t>Bromelias (20)</t>
  </si>
  <si>
    <t>Orquidea (2)</t>
  </si>
  <si>
    <t>CANTIDAD DE ÁRBOLES</t>
  </si>
  <si>
    <t>VOLUMEN</t>
  </si>
  <si>
    <t>AREA BASAL</t>
  </si>
  <si>
    <t>TOTAL</t>
  </si>
  <si>
    <t>(en blanco)</t>
  </si>
  <si>
    <t>ABU_Relativa</t>
  </si>
  <si>
    <t>Cantidad de Veces</t>
  </si>
  <si>
    <t>FR_Absoluta</t>
  </si>
  <si>
    <t>FR_Relativa</t>
  </si>
  <si>
    <t>DO_Absoluta</t>
  </si>
  <si>
    <t>DO_Relativa</t>
  </si>
  <si>
    <t>IVI</t>
  </si>
  <si>
    <t>Poligonos</t>
  </si>
  <si>
    <t>Cuenta de NOMBRE COMUN</t>
  </si>
  <si>
    <t>Total general</t>
  </si>
  <si>
    <t>Componente</t>
  </si>
  <si>
    <t>Unidad</t>
  </si>
  <si>
    <t>Cant</t>
  </si>
  <si>
    <t>Vr Unitario</t>
  </si>
  <si>
    <t>Vr Total año 1</t>
  </si>
  <si>
    <t>Vr Total año 2</t>
  </si>
  <si>
    <t>Vr Total año 3</t>
  </si>
  <si>
    <t>BIOMA</t>
  </si>
  <si>
    <t>Cobertura</t>
  </si>
  <si>
    <t>Área (ha)</t>
  </si>
  <si>
    <t>a. Tipo de Cobertura</t>
  </si>
  <si>
    <t>b. Categoría de Amenaza</t>
  </si>
  <si>
    <t>c. Coeficiente de Mezcla</t>
  </si>
  <si>
    <t>FCAFU</t>
  </si>
  <si>
    <t>Area compensar</t>
  </si>
  <si>
    <t>Siembra y resiembra para enriquecimiento</t>
  </si>
  <si>
    <t>Ha</t>
  </si>
  <si>
    <t>Zonobioma Húmedo Tropical Casanare</t>
  </si>
  <si>
    <t>Perchas, Núcleos, empalizadas</t>
  </si>
  <si>
    <t>Punto de Muestreo</t>
  </si>
  <si>
    <t>Insumos (Enmiendas, abonos, agroinsumos)</t>
  </si>
  <si>
    <t>Global</t>
  </si>
  <si>
    <t>Adecuación, mantenimiento y aislamiento de áreas</t>
  </si>
  <si>
    <t>Plan de mantenimiento formulado e implementado</t>
  </si>
  <si>
    <t>Profesional de campo</t>
  </si>
  <si>
    <t>Mes</t>
  </si>
  <si>
    <t>Sub Total</t>
  </si>
  <si>
    <t>Criterio Amenaza</t>
  </si>
  <si>
    <t xml:space="preserve">Cobertura </t>
  </si>
  <si>
    <t xml:space="preserve">Especie </t>
  </si>
  <si>
    <t>Cantidad de Arboles</t>
  </si>
  <si>
    <t>Categoria de Amenaza</t>
  </si>
  <si>
    <t>Valor Asignado</t>
  </si>
  <si>
    <t>Arboles inventariados</t>
  </si>
  <si>
    <t>Valor</t>
  </si>
  <si>
    <t>EN</t>
  </si>
  <si>
    <t>Coeficiente de Mezcla</t>
  </si>
  <si>
    <t>Numero de especies</t>
  </si>
  <si>
    <t>Numero de árboles</t>
  </si>
  <si>
    <t>Estimación</t>
  </si>
  <si>
    <t>Valoración según Manual</t>
  </si>
  <si>
    <t>Afectación fitosanitaria</t>
  </si>
  <si>
    <t>OBSERVACIÓN</t>
  </si>
  <si>
    <t>Nacedero</t>
  </si>
  <si>
    <t>Trichanthera gigantea (Bonpl.) Nees</t>
  </si>
  <si>
    <t>Acanthaceae</t>
  </si>
  <si>
    <t>Almendro</t>
  </si>
  <si>
    <t>Terminalia catappa L.</t>
  </si>
  <si>
    <t>Combretaceae</t>
  </si>
  <si>
    <t>Muerto en pie</t>
  </si>
  <si>
    <t>Erythrina poeppigiana (Walp.) O.F.Cook</t>
  </si>
  <si>
    <t>Fabaceae</t>
  </si>
  <si>
    <t>Gmelina arborea Roxb. Ex Sm.</t>
  </si>
  <si>
    <t>155 B</t>
  </si>
  <si>
    <t>239B</t>
  </si>
  <si>
    <t>Afectación fitosanitaria en el fuste</t>
  </si>
  <si>
    <t>588B</t>
  </si>
  <si>
    <t>596B</t>
  </si>
  <si>
    <t>Caiman</t>
  </si>
  <si>
    <t>Qualea acuminata Spruce ez Warm.</t>
  </si>
  <si>
    <t>Ochroma pyramidale (Cav.) Urb.</t>
  </si>
  <si>
    <t>Callistemon Sp</t>
  </si>
  <si>
    <t>Enterolobium cyclocarpum (Jacq.) Griseb.</t>
  </si>
  <si>
    <t>Senna multijuga (Rich.) H.S.Irwin &amp; Barneby</t>
  </si>
  <si>
    <t>Ficus elastica Roxb.</t>
  </si>
  <si>
    <t>Ficus benjamina L.</t>
  </si>
  <si>
    <t>Cedrela odorata L.</t>
  </si>
  <si>
    <t>Ceiba pentandra (L.) Gaertn.</t>
  </si>
  <si>
    <t>Pithecellobium dulce (Roxb.) Benth.</t>
  </si>
  <si>
    <t>Cupania americana L.</t>
  </si>
  <si>
    <t>Guazuma ulmifolia Lam.</t>
  </si>
  <si>
    <t>Jacaranda obtusifolia Humb. &amp; Bonpl.</t>
  </si>
  <si>
    <t>Annona muricata L.</t>
  </si>
  <si>
    <t>Handroanthus chrysanthus (Jacq.) S.O.Grose</t>
  </si>
  <si>
    <t>Spondias mombin Jacq.</t>
  </si>
  <si>
    <t>Sapindus saponaria L.</t>
  </si>
  <si>
    <t>Leucaena leucocephala (Lam.) de Wit</t>
  </si>
  <si>
    <t xml:space="preserve">Citrus x limon (L.) Osbeck </t>
  </si>
  <si>
    <t>Swinglea glutinosa (Blanco) Merr.</t>
  </si>
  <si>
    <t>Melicoccus bijugatus Jacq.</t>
  </si>
  <si>
    <t>Mangifera indica L.</t>
  </si>
  <si>
    <t>Maclura tinctoria (L.) D.Don ex Steud.</t>
  </si>
  <si>
    <t>Pseudosamanea guachapele (Kunth) Harms</t>
  </si>
  <si>
    <t>Azadirachta indica A.Juss.</t>
  </si>
  <si>
    <t>Moquilea tomentosa Benth.</t>
  </si>
  <si>
    <t>Chrysalidocarpus lutescens H.Wendl.</t>
  </si>
  <si>
    <t>Roystonea regia (Kunth) O.F.Cook</t>
  </si>
  <si>
    <t>Iriartea deltoidea Ruiz &amp; Pav.</t>
  </si>
  <si>
    <t>Attalea butyracea (Mutis ex L.f.) Wess.Boer</t>
  </si>
  <si>
    <t>Leopoldinia pulchra Mart.</t>
  </si>
  <si>
    <t>Cordia tetrandra Aubl.</t>
  </si>
  <si>
    <t>Syzygium malaccense (L.) Merr. &amp; L.M.Perry</t>
  </si>
  <si>
    <t>Bursera simaruba (L.) Sarg.</t>
  </si>
  <si>
    <t>Lonchocarpus violaceus (Jacq.) Kunth ex DC</t>
  </si>
  <si>
    <t>Lulo montero</t>
  </si>
  <si>
    <t>Guarea guidonia (L.) Sleumer</t>
  </si>
  <si>
    <t>Cecropia engleriana Snethl.</t>
  </si>
  <si>
    <t>Piptadenia opacifolia Benth.</t>
  </si>
  <si>
    <t>Anadenanthera peregrina (L.) Speg.</t>
  </si>
  <si>
    <t>Agonandra brasiliensis Benth. &amp; Hook.fil.</t>
  </si>
  <si>
    <t>Opiliaceae</t>
  </si>
  <si>
    <t>Caimito</t>
  </si>
  <si>
    <t>Pouteria sp</t>
  </si>
  <si>
    <t>Sapotaceae</t>
  </si>
  <si>
    <t>Eugenia sp</t>
  </si>
  <si>
    <t>Arrayan</t>
  </si>
  <si>
    <t>Astronium graveolens Jacq.</t>
  </si>
  <si>
    <t xml:space="preserve">Abejon </t>
  </si>
  <si>
    <t>Cordia sp</t>
  </si>
  <si>
    <t>Laurel</t>
  </si>
  <si>
    <t>Ocotea sp</t>
  </si>
  <si>
    <t>Laureacea</t>
  </si>
  <si>
    <t>Zanthoxylum sp</t>
  </si>
  <si>
    <t xml:space="preserve">Zanthoxylum </t>
  </si>
  <si>
    <t>Bueno</t>
  </si>
  <si>
    <t>|</t>
  </si>
  <si>
    <t>Etiquetas de fila</t>
  </si>
  <si>
    <t>Suma de AB (m2)</t>
  </si>
  <si>
    <t>Suma de VT M3)</t>
  </si>
  <si>
    <t>Cuenta de NOMBRE CIENTIFICO</t>
  </si>
  <si>
    <t>Abejon</t>
  </si>
  <si>
    <t>Citrus x limon (L.) Osbeck</t>
  </si>
  <si>
    <t>Cuenta de FAMILIA</t>
  </si>
  <si>
    <t>&lt;Null&gt;</t>
  </si>
  <si>
    <t>LONGITUD ESTE</t>
  </si>
  <si>
    <t>LATITUD NORTE</t>
  </si>
  <si>
    <t>leyenda</t>
  </si>
  <si>
    <t>2.3.3. Pastos enmalezados</t>
  </si>
  <si>
    <t>3.1.3.2. Bosque fragmentado con vegetación secundaria</t>
  </si>
  <si>
    <t>Bosque fragmentado con vegetación secundaria</t>
  </si>
  <si>
    <t>2.3.3. Pastos enmalezados; 3.1.3.2. Bosque fragmentado con vegetación secundaria</t>
  </si>
  <si>
    <t>1.1.1. Tejido urbano continuo; 3.1.3.2. Bosque fragmentado con vegetación secundaria</t>
  </si>
  <si>
    <t>1.1.1. Tejido urbano continuo; 2.3.3. Pastos enmalezados; 3.1.3.2. Bosque fragmentado con vegetación secundaria</t>
  </si>
  <si>
    <t>DO Relativa</t>
  </si>
  <si>
    <t>DO Absoluta</t>
  </si>
  <si>
    <t>FR Relativa</t>
  </si>
  <si>
    <t>FR Absoluta</t>
  </si>
  <si>
    <t>ABU Relativa</t>
  </si>
  <si>
    <t>Especie</t>
  </si>
  <si>
    <t>Volumen por especie.</t>
  </si>
  <si>
    <t>Volumen por especie</t>
  </si>
  <si>
    <t>Nombre comun</t>
  </si>
  <si>
    <t>Nombre común</t>
  </si>
  <si>
    <t>DO RELATIVA (%)</t>
  </si>
  <si>
    <t>DO ABSOLUTA (m²)</t>
  </si>
  <si>
    <t>FR RELATIVA (%)</t>
  </si>
  <si>
    <t>FR ABSOLUTA</t>
  </si>
  <si>
    <t>ABU RELATIVA (%)</t>
  </si>
  <si>
    <t>GRÁFICAS DE ESTRUCTURA HORIZONTAL E IVI</t>
  </si>
  <si>
    <t>Los registros B/C se interpretan como fustes adicionales del mismo individuo: cuentan una sola vez en abundancia y todos sus fustes aportan al área basal.</t>
  </si>
  <si>
    <t>Los registros 'Muerto en Pie' se excluyen del IVI por carecer de identificación taxonómica.</t>
  </si>
  <si>
    <t>IVI = ABU relativa + FR relativa + DO relativa. La suma del IVI es 300.</t>
  </si>
  <si>
    <t>DO absoluta = suma del área basal (AB) de los fustes de cada especie; DO relativa = DO absoluta / área basal total × 100.</t>
  </si>
  <si>
    <t>FR relativa = frecuencia absoluta de la especie / suma de frecuencias absolutas × 100.</t>
  </si>
  <si>
    <t>FR absoluta = 1 para cada especie presente, al existir una sola unidad de cobertura sin subdivisión en parcelas o unidades de muestreo.</t>
  </si>
  <si>
    <t>ABU relativa = abundancia de la especie / abundancia total × 100.</t>
  </si>
  <si>
    <t>La cobertura analizada corresponde a una sola unidad: Bosque fragmentado con vegetación secundaria.</t>
  </si>
  <si>
    <t>Criterio metodológico</t>
  </si>
  <si>
    <t>Arrayán</t>
  </si>
  <si>
    <t>Abejón</t>
  </si>
  <si>
    <t>DO relativa (%)</t>
  </si>
  <si>
    <t>DO absoluta (m²)</t>
  </si>
  <si>
    <t>FR relativa (%)</t>
  </si>
  <si>
    <t>FR absoluta</t>
  </si>
  <si>
    <t>ABU relativa (%)</t>
  </si>
  <si>
    <t>Abundancia absoluta</t>
  </si>
  <si>
    <t>Cobertura: Bosque fragmentado con vegetación secundaria</t>
  </si>
  <si>
    <t>ÍNDICE DE VALOR DE IMPORTANCIA (IVI)</t>
  </si>
  <si>
    <t>La riqueza corresponde a taxones identificados en la base; Eugenia sp. y Cordia sp. se contabilizan como taxones diferenciados.</t>
  </si>
  <si>
    <t>Los registros Cordia sp. y Cordia tetrandra se mantienen como taxones separados.</t>
  </si>
  <si>
    <t>Los registros B/C se interpretaron como fustes adicionales del mismo individuo y no incrementan el número de individuos.</t>
  </si>
  <si>
    <t>Se excluyeron los registros 'Muerto En Pie' por carecer de identificación taxonómica.</t>
  </si>
  <si>
    <t>Notas metodológicas</t>
  </si>
  <si>
    <t>Piptadenia opacifolia</t>
  </si>
  <si>
    <t>Gmelina arborea</t>
  </si>
  <si>
    <t>Leucaena leucocephala</t>
  </si>
  <si>
    <t>Pithecellobium dulce</t>
  </si>
  <si>
    <t>Ochroma pyramidale</t>
  </si>
  <si>
    <t>Qualea acuminata</t>
  </si>
  <si>
    <t>Astronium graveolens</t>
  </si>
  <si>
    <t>Trichanthera gigantea</t>
  </si>
  <si>
    <t>Guazuma ulmifolia</t>
  </si>
  <si>
    <t>Cupania americana</t>
  </si>
  <si>
    <t>Ceiba pentandra</t>
  </si>
  <si>
    <t>Senna multijuga</t>
  </si>
  <si>
    <t>Erythrina poeppigiana</t>
  </si>
  <si>
    <t>Maclura tinctoria</t>
  </si>
  <si>
    <t>Cecropia engleriana</t>
  </si>
  <si>
    <t>Spondias mombin</t>
  </si>
  <si>
    <t>Eugenia sp.</t>
  </si>
  <si>
    <t>Cedrela odorata</t>
  </si>
  <si>
    <t>Lonchocarpus violaceus</t>
  </si>
  <si>
    <t>Pseudosamanea guachapele</t>
  </si>
  <si>
    <t>Abundancia relativa (%)</t>
  </si>
  <si>
    <t>N.º individuos</t>
  </si>
  <si>
    <t>Familia</t>
  </si>
  <si>
    <t>Nombre científico</t>
  </si>
  <si>
    <t>Taxones registrados</t>
  </si>
  <si>
    <t>Géneros</t>
  </si>
  <si>
    <t>Familias</t>
  </si>
  <si>
    <t>Individuos vivos identificados</t>
  </si>
  <si>
    <t>Resultado</t>
  </si>
  <si>
    <t>Indicador</t>
  </si>
  <si>
    <t>COMPOSICIÓN FLORÍSTICA</t>
  </si>
  <si>
    <t>Representatividad (%)</t>
  </si>
  <si>
    <t>N.º taxones</t>
  </si>
  <si>
    <t>REPRESENTATIVIDAD POR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</si>
</sst>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164" formatCode="0.0000"/>
    <numFmt numFmtId="165" formatCode="0.0"/>
    <numFmt numFmtId="166" formatCode="0.000"/>
    <numFmt numFmtId="167" formatCode="&quot;$&quot;\ #,##0.00"/>
    <numFmt numFmtId="168" formatCode="0.000000"/>
  </numFmts>
  <fonts count="42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</font>
    <font>
      <b/>
      <sz val="11"/>
      <color theme="1"/>
      <name val="Aptos Narrow"/>
    </font>
    <font>
      <sz val="10"/>
      <color theme="1"/>
      <name val="Arial"/>
    </font>
    <font>
      <sz val="10"/>
      <color rgb="FF000000"/>
      <name val="Arial"/>
    </font>
    <font>
      <i/>
      <sz val="10"/>
      <color rgb="FF000000"/>
      <name val="Arial"/>
    </font>
    <font>
      <sz val="10"/>
      <color theme="1"/>
      <name val="Aptos Narrow"/>
    </font>
    <font>
      <sz val="11"/>
      <color theme="1"/>
      <name val="Arial"/>
    </font>
    <font>
      <sz val="11"/>
      <color theme="1"/>
      <name val="Aptos Narrow"/>
    </font>
    <font>
      <sz val="9"/>
      <color theme="1"/>
      <name val="Arial"/>
    </font>
    <font>
      <sz val="9"/>
      <color rgb="FF000000"/>
      <name val="Arial"/>
    </font>
    <font>
      <b/>
      <sz val="10"/>
      <color theme="1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  <scheme val="minor"/>
    </font>
    <font>
      <i/>
      <sz val="11"/>
      <name val="Aptos Narrow"/>
      <family val="2"/>
    </font>
    <font>
      <i/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11"/>
      <name val="Aptos Narrow"/>
      <family val="2"/>
    </font>
    <font>
      <b/>
      <sz val="11"/>
      <name val="Aptos Narrow"/>
      <family val="2"/>
    </font>
    <font>
      <sz val="9"/>
      <color theme="1"/>
      <name val="Arial"/>
      <family val="2"/>
    </font>
    <font>
      <b/>
      <sz val="11"/>
      <color theme="1"/>
      <name val="Aptos Narrow"/>
      <family val="2"/>
    </font>
    <font>
      <i/>
      <sz val="10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</font>
    <font>
      <b/>
      <sz val="11"/>
      <color rgb="FFFFFFFF"/>
      <name val="Aptos Narrow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name val="Aptos Narrow"/>
      <family val="2"/>
      <scheme val="minor"/>
    </font>
    <font>
      <sz val="11"/>
      <name val="Carlito"/>
    </font>
    <font>
      <b/>
      <sz val="11"/>
      <name val="Carlito"/>
    </font>
    <font>
      <b/>
      <sz val="14"/>
      <color rgb="FFFFFFFF"/>
      <name val="Carlito"/>
    </font>
    <font>
      <i/>
      <sz val="11"/>
      <name val="Carlito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496B0"/>
        <bgColor rgb="FF8496B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</borders>
  <cellStyleXfs count="3">
    <xf numFmtId="0" fontId="0" fillId="0" borderId="0"/>
    <xf numFmtId="0" fontId="19" fillId="0" borderId="0"/>
    <xf numFmtId="0" fontId="35" fillId="0" borderId="0"/>
  </cellStyleXfs>
  <cellXfs count="153">
    <xf numFmtId="0" fontId="0" fillId="0" borderId="0" xfId="0"/>
    <xf numFmtId="0" fontId="11" fillId="0" borderId="7" xfId="0" applyFont="1" applyBorder="1" applyAlignment="1">
      <alignment horizontal="center" vertical="center"/>
    </xf>
    <xf numFmtId="166" fontId="11" fillId="0" borderId="7" xfId="0" applyNumberFormat="1" applyFont="1" applyBorder="1" applyAlignment="1">
      <alignment horizontal="center" vertical="center"/>
    </xf>
    <xf numFmtId="0" fontId="12" fillId="0" borderId="0" xfId="0" applyFont="1"/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2" borderId="9" xfId="0" applyFont="1" applyFill="1" applyBorder="1" applyAlignment="1">
      <alignment vertical="center"/>
    </xf>
    <xf numFmtId="0" fontId="15" fillId="2" borderId="10" xfId="0" applyFont="1" applyFill="1" applyBorder="1" applyAlignment="1">
      <alignment vertical="center"/>
    </xf>
    <xf numFmtId="0" fontId="15" fillId="2" borderId="10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6" fontId="13" fillId="0" borderId="15" xfId="0" applyNumberFormat="1" applyFont="1" applyBorder="1" applyAlignment="1">
      <alignment horizontal="center" vertical="center"/>
    </xf>
    <xf numFmtId="6" fontId="13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6" fontId="13" fillId="0" borderId="15" xfId="0" applyNumberFormat="1" applyFont="1" applyBorder="1" applyAlignment="1">
      <alignment horizontal="right" vertical="center"/>
    </xf>
    <xf numFmtId="2" fontId="16" fillId="0" borderId="15" xfId="0" applyNumberFormat="1" applyFont="1" applyBorder="1" applyAlignment="1">
      <alignment horizontal="center" vertical="center"/>
    </xf>
    <xf numFmtId="6" fontId="13" fillId="0" borderId="15" xfId="0" applyNumberFormat="1" applyFont="1" applyBorder="1" applyAlignment="1">
      <alignment vertical="center" wrapText="1"/>
    </xf>
    <xf numFmtId="6" fontId="15" fillId="2" borderId="10" xfId="0" applyNumberFormat="1" applyFont="1" applyFill="1" applyBorder="1" applyAlignment="1">
      <alignment horizontal="center" vertical="center" wrapText="1"/>
    </xf>
    <xf numFmtId="0" fontId="5" fillId="0" borderId="7" xfId="0" applyFont="1" applyBorder="1"/>
    <xf numFmtId="0" fontId="6" fillId="0" borderId="19" xfId="0" applyFont="1" applyBorder="1" applyAlignment="1">
      <alignment horizontal="center"/>
    </xf>
    <xf numFmtId="2" fontId="6" fillId="0" borderId="19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8" fillId="0" borderId="19" xfId="0" quotePrefix="1" applyFont="1" applyBorder="1" applyAlignment="1">
      <alignment horizontal="center"/>
    </xf>
    <xf numFmtId="0" fontId="17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7" fillId="0" borderId="0" xfId="0" applyFont="1"/>
    <xf numFmtId="0" fontId="17" fillId="0" borderId="19" xfId="0" applyFont="1" applyBorder="1"/>
    <xf numFmtId="0" fontId="2" fillId="0" borderId="19" xfId="0" applyFont="1" applyBorder="1"/>
    <xf numFmtId="2" fontId="9" fillId="0" borderId="19" xfId="0" applyNumberFormat="1" applyFont="1" applyBorder="1" applyAlignment="1">
      <alignment horizontal="center" vertical="center"/>
    </xf>
    <xf numFmtId="0" fontId="0" fillId="0" borderId="19" xfId="0" applyBorder="1"/>
    <xf numFmtId="2" fontId="18" fillId="0" borderId="19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2" fillId="0" borderId="0" xfId="0" applyFont="1"/>
    <xf numFmtId="0" fontId="28" fillId="0" borderId="19" xfId="0" applyFont="1" applyBorder="1" applyAlignment="1">
      <alignment horizontal="center"/>
    </xf>
    <xf numFmtId="0" fontId="28" fillId="0" borderId="19" xfId="0" applyFont="1" applyBorder="1" applyAlignment="1">
      <alignment horizontal="center" vertical="center"/>
    </xf>
    <xf numFmtId="0" fontId="29" fillId="0" borderId="0" xfId="0" applyFont="1" applyAlignment="1">
      <alignment horizontal="right"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25" fillId="3" borderId="19" xfId="0" applyFont="1" applyFill="1" applyBorder="1"/>
    <xf numFmtId="0" fontId="27" fillId="3" borderId="19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7" fillId="3" borderId="19" xfId="0" applyFont="1" applyFill="1" applyBorder="1"/>
    <xf numFmtId="0" fontId="24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2" fontId="17" fillId="0" borderId="0" xfId="0" applyNumberFormat="1" applyFont="1"/>
    <xf numFmtId="0" fontId="22" fillId="0" borderId="0" xfId="0" applyFont="1" applyAlignment="1">
      <alignment horizontal="center"/>
    </xf>
    <xf numFmtId="0" fontId="22" fillId="0" borderId="19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164" fontId="18" fillId="0" borderId="19" xfId="0" applyNumberFormat="1" applyFont="1" applyBorder="1" applyAlignment="1">
      <alignment horizontal="center" vertical="center" wrapText="1"/>
    </xf>
    <xf numFmtId="2" fontId="18" fillId="0" borderId="19" xfId="0" applyNumberFormat="1" applyFont="1" applyBorder="1" applyAlignment="1">
      <alignment horizontal="center" vertical="center" wrapText="1"/>
    </xf>
    <xf numFmtId="0" fontId="19" fillId="0" borderId="0" xfId="1"/>
    <xf numFmtId="0" fontId="33" fillId="3" borderId="19" xfId="1" applyFont="1" applyFill="1" applyBorder="1" applyAlignment="1">
      <alignment horizontal="center" vertical="center" wrapText="1"/>
    </xf>
    <xf numFmtId="0" fontId="32" fillId="0" borderId="19" xfId="1" applyFont="1" applyBorder="1" applyAlignment="1">
      <alignment wrapText="1"/>
    </xf>
    <xf numFmtId="1" fontId="32" fillId="0" borderId="19" xfId="1" applyNumberFormat="1" applyFont="1" applyBorder="1" applyAlignment="1">
      <alignment wrapText="1"/>
    </xf>
    <xf numFmtId="166" fontId="32" fillId="0" borderId="19" xfId="1" applyNumberFormat="1" applyFont="1" applyBorder="1" applyAlignment="1">
      <alignment wrapText="1"/>
    </xf>
    <xf numFmtId="10" fontId="32" fillId="0" borderId="19" xfId="1" applyNumberFormat="1" applyFont="1" applyBorder="1" applyAlignment="1">
      <alignment wrapText="1"/>
    </xf>
    <xf numFmtId="2" fontId="32" fillId="0" borderId="19" xfId="1" applyNumberFormat="1" applyFont="1" applyBorder="1" applyAlignment="1">
      <alignment wrapText="1"/>
    </xf>
    <xf numFmtId="2" fontId="19" fillId="0" borderId="0" xfId="1" applyNumberFormat="1"/>
    <xf numFmtId="10" fontId="19" fillId="0" borderId="0" xfId="1" applyNumberFormat="1"/>
    <xf numFmtId="166" fontId="19" fillId="0" borderId="0" xfId="1" applyNumberFormat="1"/>
    <xf numFmtId="0" fontId="31" fillId="5" borderId="0" xfId="1" applyFont="1" applyFill="1"/>
    <xf numFmtId="0" fontId="34" fillId="0" borderId="0" xfId="0" applyFont="1"/>
    <xf numFmtId="0" fontId="8" fillId="0" borderId="0" xfId="0" applyFont="1" applyAlignment="1">
      <alignment horizontal="center"/>
    </xf>
    <xf numFmtId="165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vertical="center"/>
    </xf>
    <xf numFmtId="2" fontId="14" fillId="0" borderId="0" xfId="0" applyNumberFormat="1" applyFont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35" fillId="0" borderId="0" xfId="2"/>
    <xf numFmtId="0" fontId="36" fillId="4" borderId="0" xfId="2" applyFont="1" applyFill="1"/>
    <xf numFmtId="2" fontId="36" fillId="7" borderId="20" xfId="2" applyNumberFormat="1" applyFont="1" applyFill="1" applyBorder="1"/>
    <xf numFmtId="2" fontId="36" fillId="7" borderId="21" xfId="2" applyNumberFormat="1" applyFont="1" applyFill="1" applyBorder="1"/>
    <xf numFmtId="168" fontId="36" fillId="7" borderId="21" xfId="2" applyNumberFormat="1" applyFont="1" applyFill="1" applyBorder="1"/>
    <xf numFmtId="0" fontId="36" fillId="7" borderId="21" xfId="2" applyFont="1" applyFill="1" applyBorder="1"/>
    <xf numFmtId="0" fontId="36" fillId="7" borderId="22" xfId="2" applyFont="1" applyFill="1" applyBorder="1"/>
    <xf numFmtId="2" fontId="35" fillId="0" borderId="23" xfId="2" applyNumberFormat="1" applyBorder="1"/>
    <xf numFmtId="2" fontId="35" fillId="0" borderId="0" xfId="2" applyNumberFormat="1"/>
    <xf numFmtId="168" fontId="35" fillId="0" borderId="0" xfId="2" applyNumberFormat="1"/>
    <xf numFmtId="0" fontId="35" fillId="0" borderId="24" xfId="2" applyBorder="1"/>
    <xf numFmtId="0" fontId="36" fillId="4" borderId="25" xfId="2" applyFont="1" applyFill="1" applyBorder="1" applyAlignment="1">
      <alignment horizontal="center" vertical="center" wrapText="1"/>
    </xf>
    <xf numFmtId="0" fontId="36" fillId="4" borderId="26" xfId="2" applyFont="1" applyFill="1" applyBorder="1" applyAlignment="1">
      <alignment horizontal="center" vertical="center" wrapText="1"/>
    </xf>
    <xf numFmtId="0" fontId="36" fillId="4" borderId="27" xfId="2" applyFont="1" applyFill="1" applyBorder="1" applyAlignment="1">
      <alignment horizontal="center" vertical="center" wrapText="1"/>
    </xf>
    <xf numFmtId="0" fontId="36" fillId="4" borderId="0" xfId="2" applyFont="1" applyFill="1" applyAlignment="1">
      <alignment wrapText="1"/>
    </xf>
    <xf numFmtId="0" fontId="30" fillId="4" borderId="0" xfId="1" applyFont="1" applyFill="1" applyAlignment="1">
      <alignment wrapText="1"/>
    </xf>
    <xf numFmtId="0" fontId="35" fillId="0" borderId="0" xfId="2" applyAlignment="1">
      <alignment wrapText="1"/>
    </xf>
    <xf numFmtId="0" fontId="37" fillId="5" borderId="0" xfId="2" applyFont="1" applyFill="1" applyAlignment="1">
      <alignment horizontal="center" vertical="center"/>
    </xf>
    <xf numFmtId="0" fontId="38" fillId="0" borderId="0" xfId="2" applyFont="1" applyAlignment="1">
      <alignment horizontal="center"/>
    </xf>
    <xf numFmtId="0" fontId="36" fillId="6" borderId="0" xfId="2" applyFont="1" applyFill="1"/>
    <xf numFmtId="0" fontId="37" fillId="5" borderId="0" xfId="2" applyFont="1" applyFill="1" applyAlignment="1">
      <alignment horizontal="center"/>
    </xf>
    <xf numFmtId="0" fontId="35" fillId="0" borderId="0" xfId="2"/>
    <xf numFmtId="0" fontId="14" fillId="0" borderId="0" xfId="0" applyFont="1" applyAlignment="1">
      <alignment horizontal="center" vertical="center"/>
    </xf>
    <xf numFmtId="0" fontId="4" fillId="0" borderId="0" xfId="0" applyFont="1"/>
    <xf numFmtId="0" fontId="15" fillId="2" borderId="11" xfId="0" applyFont="1" applyFill="1" applyBorder="1" applyAlignment="1">
      <alignment horizontal="center" vertical="center"/>
    </xf>
    <xf numFmtId="0" fontId="4" fillId="0" borderId="12" xfId="0" applyFont="1" applyBorder="1"/>
    <xf numFmtId="6" fontId="13" fillId="0" borderId="2" xfId="0" applyNumberFormat="1" applyFont="1" applyBorder="1" applyAlignment="1">
      <alignment horizontal="center" vertical="center"/>
    </xf>
    <xf numFmtId="0" fontId="4" fillId="0" borderId="3" xfId="0" applyFont="1" applyBorder="1"/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4" xfId="0" applyFont="1" applyBorder="1"/>
    <xf numFmtId="0" fontId="11" fillId="0" borderId="4" xfId="0" applyFont="1" applyBorder="1" applyAlignment="1">
      <alignment horizontal="center" vertical="center"/>
    </xf>
    <xf numFmtId="0" fontId="4" fillId="0" borderId="8" xfId="0" applyFont="1" applyBorder="1"/>
    <xf numFmtId="0" fontId="4" fillId="0" borderId="6" xfId="0" applyFont="1" applyBorder="1"/>
    <xf numFmtId="0" fontId="16" fillId="0" borderId="16" xfId="0" applyFont="1" applyBorder="1" applyAlignment="1">
      <alignment horizontal="center" vertical="center" wrapText="1"/>
    </xf>
    <xf numFmtId="0" fontId="4" fillId="0" borderId="16" xfId="0" applyFont="1" applyBorder="1"/>
    <xf numFmtId="0" fontId="15" fillId="2" borderId="2" xfId="0" applyFont="1" applyFill="1" applyBorder="1" applyAlignment="1">
      <alignment horizontal="center" vertical="center"/>
    </xf>
    <xf numFmtId="167" fontId="15" fillId="2" borderId="2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6" fontId="15" fillId="2" borderId="2" xfId="0" applyNumberFormat="1" applyFont="1" applyFill="1" applyBorder="1" applyAlignment="1">
      <alignment horizontal="center" vertical="center"/>
    </xf>
    <xf numFmtId="6" fontId="15" fillId="2" borderId="17" xfId="0" applyNumberFormat="1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left" vertical="center"/>
    </xf>
    <xf numFmtId="0" fontId="17" fillId="3" borderId="19" xfId="0" applyFont="1" applyFill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5" fillId="3" borderId="19" xfId="0" applyFont="1" applyFill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2" fontId="17" fillId="0" borderId="0" xfId="0" applyNumberFormat="1" applyFont="1" applyAlignment="1">
      <alignment horizontal="left" vertical="center"/>
    </xf>
    <xf numFmtId="0" fontId="39" fillId="3" borderId="19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0" fillId="0" borderId="19" xfId="0" applyFont="1" applyBorder="1" applyAlignment="1">
      <alignment horizontal="left" vertical="center"/>
    </xf>
    <xf numFmtId="2" fontId="10" fillId="0" borderId="19" xfId="0" applyNumberFormat="1" applyFont="1" applyBorder="1" applyAlignment="1">
      <alignment horizontal="left" vertical="center"/>
    </xf>
    <xf numFmtId="2" fontId="11" fillId="0" borderId="19" xfId="0" applyNumberFormat="1" applyFont="1" applyBorder="1" applyAlignment="1">
      <alignment horizontal="left" vertical="center"/>
    </xf>
    <xf numFmtId="164" fontId="10" fillId="0" borderId="19" xfId="0" applyNumberFormat="1" applyFont="1" applyBorder="1" applyAlignment="1">
      <alignment horizontal="left" vertical="center" wrapText="1"/>
    </xf>
    <xf numFmtId="2" fontId="10" fillId="0" borderId="19" xfId="0" applyNumberFormat="1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41" fillId="0" borderId="19" xfId="0" applyFont="1" applyBorder="1" applyAlignment="1">
      <alignment horizontal="left" vertical="center" wrapText="1"/>
    </xf>
    <xf numFmtId="0" fontId="41" fillId="0" borderId="19" xfId="0" applyFont="1" applyBorder="1" applyAlignment="1">
      <alignment horizontal="left" vertical="center"/>
    </xf>
    <xf numFmtId="4" fontId="1" fillId="0" borderId="19" xfId="0" applyNumberFormat="1" applyFont="1" applyBorder="1" applyAlignment="1">
      <alignment horizontal="left" vertical="center" wrapText="1"/>
    </xf>
    <xf numFmtId="2" fontId="41" fillId="0" borderId="19" xfId="0" applyNumberFormat="1" applyFont="1" applyBorder="1" applyAlignment="1">
      <alignment horizontal="left" vertical="center"/>
    </xf>
    <xf numFmtId="164" fontId="41" fillId="0" borderId="19" xfId="0" applyNumberFormat="1" applyFont="1" applyBorder="1" applyAlignment="1">
      <alignment horizontal="left" vertical="center" wrapText="1"/>
    </xf>
    <xf numFmtId="2" fontId="41" fillId="0" borderId="19" xfId="0" applyNumberFormat="1" applyFont="1" applyBorder="1" applyAlignment="1">
      <alignment horizontal="left" vertical="center" wrapText="1"/>
    </xf>
  </cellXfs>
  <cellStyles count="3">
    <cellStyle name="Normal" xfId="0" builtinId="0"/>
    <cellStyle name="Normal 2" xfId="1" xr:uid="{E2F2C714-302E-4D2E-982F-B3AA6ADA460B}"/>
    <cellStyle name="Normal 3" xfId="2" xr:uid="{0CF35939-C6AE-4143-8130-D75D7CB7F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customschemas.google.com/relationships/workbookmetadata" Target="metadata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7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[IF_Yopal_V4.xlsx]Estructura Horizontal!TablaDinámica1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'Estructura Horizontal'!$B$53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'Estructura Horizontal'!$A$54:$A$100</c:f>
              <c:strCache>
                <c:ptCount val="46"/>
                <c:pt idx="0">
                  <c:v>Abejon</c:v>
                </c:pt>
                <c:pt idx="1">
                  <c:v>Arenillo</c:v>
                </c:pt>
                <c:pt idx="2">
                  <c:v>Arrayan</c:v>
                </c:pt>
                <c:pt idx="3">
                  <c:v>Balso</c:v>
                </c:pt>
                <c:pt idx="4">
                  <c:v>Cachimbo</c:v>
                </c:pt>
                <c:pt idx="5">
                  <c:v>Caiman</c:v>
                </c:pt>
                <c:pt idx="6">
                  <c:v>Caimito</c:v>
                </c:pt>
                <c:pt idx="7">
                  <c:v>Calistemo</c:v>
                </c:pt>
                <c:pt idx="8">
                  <c:v>Cañafístulo</c:v>
                </c:pt>
                <c:pt idx="9">
                  <c:v>Caracaro</c:v>
                </c:pt>
                <c:pt idx="10">
                  <c:v>Caucho</c:v>
                </c:pt>
                <c:pt idx="11">
                  <c:v>Caucho Benjamín</c:v>
                </c:pt>
                <c:pt idx="12">
                  <c:v>Cedro</c:v>
                </c:pt>
                <c:pt idx="13">
                  <c:v>Ceiba</c:v>
                </c:pt>
                <c:pt idx="14">
                  <c:v>Gallinero</c:v>
                </c:pt>
                <c:pt idx="15">
                  <c:v>Guacharaco</c:v>
                </c:pt>
                <c:pt idx="16">
                  <c:v>Guácimo</c:v>
                </c:pt>
                <c:pt idx="17">
                  <c:v>Guanabano</c:v>
                </c:pt>
                <c:pt idx="18">
                  <c:v>Guayacán Amarillo</c:v>
                </c:pt>
                <c:pt idx="19">
                  <c:v>Hobo</c:v>
                </c:pt>
                <c:pt idx="20">
                  <c:v>Jaboncillo</c:v>
                </c:pt>
                <c:pt idx="21">
                  <c:v>Laurel</c:v>
                </c:pt>
                <c:pt idx="22">
                  <c:v>Leucaena</c:v>
                </c:pt>
                <c:pt idx="23">
                  <c:v>Limón</c:v>
                </c:pt>
                <c:pt idx="24">
                  <c:v>Mamoncillo</c:v>
                </c:pt>
                <c:pt idx="25">
                  <c:v>Mango</c:v>
                </c:pt>
                <c:pt idx="26">
                  <c:v>Melina</c:v>
                </c:pt>
                <c:pt idx="27">
                  <c:v>Mora</c:v>
                </c:pt>
                <c:pt idx="28">
                  <c:v>Muerto En Pie</c:v>
                </c:pt>
                <c:pt idx="29">
                  <c:v>Nacedero</c:v>
                </c:pt>
                <c:pt idx="30">
                  <c:v>Nauno</c:v>
                </c:pt>
                <c:pt idx="31">
                  <c:v>Neem</c:v>
                </c:pt>
                <c:pt idx="32">
                  <c:v>Oití</c:v>
                </c:pt>
                <c:pt idx="33">
                  <c:v>Palma</c:v>
                </c:pt>
                <c:pt idx="34">
                  <c:v>Palma Botella</c:v>
                </c:pt>
                <c:pt idx="35">
                  <c:v>Palma Corneto</c:v>
                </c:pt>
                <c:pt idx="36">
                  <c:v>Palmiche</c:v>
                </c:pt>
                <c:pt idx="37">
                  <c:v>Pardillo</c:v>
                </c:pt>
                <c:pt idx="38">
                  <c:v>Pera de Malaca</c:v>
                </c:pt>
                <c:pt idx="39">
                  <c:v>Resbalamonos</c:v>
                </c:pt>
                <c:pt idx="40">
                  <c:v>Sangro</c:v>
                </c:pt>
                <c:pt idx="41">
                  <c:v>Trompillo</c:v>
                </c:pt>
                <c:pt idx="42">
                  <c:v>Yarumo</c:v>
                </c:pt>
                <c:pt idx="43">
                  <c:v>Yopa</c:v>
                </c:pt>
                <c:pt idx="44">
                  <c:v>Yopo</c:v>
                </c:pt>
                <c:pt idx="45">
                  <c:v>(en blanco)</c:v>
                </c:pt>
              </c:strCache>
            </c:strRef>
          </c:cat>
          <c:val>
            <c:numRef>
              <c:f>'Estructura Horizontal'!$B$54:$B$100</c:f>
              <c:numCache>
                <c:formatCode>General</c:formatCode>
                <c:ptCount val="46"/>
                <c:pt idx="0">
                  <c:v>0.134191</c:v>
                </c:pt>
                <c:pt idx="1">
                  <c:v>0.22995299999999999</c:v>
                </c:pt>
                <c:pt idx="2">
                  <c:v>2.8453680000000001</c:v>
                </c:pt>
                <c:pt idx="3">
                  <c:v>3.5632700000000002</c:v>
                </c:pt>
                <c:pt idx="4">
                  <c:v>2.677206</c:v>
                </c:pt>
                <c:pt idx="5">
                  <c:v>0.80672500000000003</c:v>
                </c:pt>
                <c:pt idx="6">
                  <c:v>0.93925000000000003</c:v>
                </c:pt>
                <c:pt idx="7">
                  <c:v>6.6102999999999995E-2</c:v>
                </c:pt>
                <c:pt idx="8">
                  <c:v>11.825422</c:v>
                </c:pt>
                <c:pt idx="9">
                  <c:v>9.1276779999999995</c:v>
                </c:pt>
                <c:pt idx="10">
                  <c:v>9.6766000000000005E-2</c:v>
                </c:pt>
                <c:pt idx="11">
                  <c:v>10.097239</c:v>
                </c:pt>
                <c:pt idx="12">
                  <c:v>7.2390440000000007</c:v>
                </c:pt>
                <c:pt idx="13">
                  <c:v>19.556341</c:v>
                </c:pt>
                <c:pt idx="14">
                  <c:v>25.185472000000001</c:v>
                </c:pt>
                <c:pt idx="15">
                  <c:v>6.9349809999999996</c:v>
                </c:pt>
                <c:pt idx="16">
                  <c:v>7.4674911999999987</c:v>
                </c:pt>
                <c:pt idx="17">
                  <c:v>0.96256299999999995</c:v>
                </c:pt>
                <c:pt idx="18">
                  <c:v>3.298441</c:v>
                </c:pt>
                <c:pt idx="19">
                  <c:v>30.616856000000002</c:v>
                </c:pt>
                <c:pt idx="20">
                  <c:v>0.39741900000000002</c:v>
                </c:pt>
                <c:pt idx="21">
                  <c:v>6.4738159999999993</c:v>
                </c:pt>
                <c:pt idx="22">
                  <c:v>1.3700060000000001</c:v>
                </c:pt>
                <c:pt idx="23">
                  <c:v>5.8150000000000007E-2</c:v>
                </c:pt>
                <c:pt idx="24">
                  <c:v>4.5044910000000007</c:v>
                </c:pt>
                <c:pt idx="25">
                  <c:v>51.046146000000007</c:v>
                </c:pt>
                <c:pt idx="26">
                  <c:v>0.370809</c:v>
                </c:pt>
                <c:pt idx="27">
                  <c:v>2.8850789999999997</c:v>
                </c:pt>
                <c:pt idx="28">
                  <c:v>20.616525000000003</c:v>
                </c:pt>
                <c:pt idx="29">
                  <c:v>0.19515299999999999</c:v>
                </c:pt>
                <c:pt idx="30">
                  <c:v>40.039528999999987</c:v>
                </c:pt>
                <c:pt idx="31">
                  <c:v>6.3592999999999997E-2</c:v>
                </c:pt>
                <c:pt idx="32">
                  <c:v>5.2209830000000013</c:v>
                </c:pt>
                <c:pt idx="33">
                  <c:v>0.46709099999999998</c:v>
                </c:pt>
                <c:pt idx="34">
                  <c:v>1.460275</c:v>
                </c:pt>
                <c:pt idx="35">
                  <c:v>6.2922000000000006E-2</c:v>
                </c:pt>
                <c:pt idx="36">
                  <c:v>0.93558300000000005</c:v>
                </c:pt>
                <c:pt idx="37">
                  <c:v>8.293927</c:v>
                </c:pt>
                <c:pt idx="38">
                  <c:v>1.5434510000000001</c:v>
                </c:pt>
                <c:pt idx="39">
                  <c:v>8.8462449999999997</c:v>
                </c:pt>
                <c:pt idx="40">
                  <c:v>7.9219110000000006</c:v>
                </c:pt>
                <c:pt idx="41">
                  <c:v>0.57654500000000009</c:v>
                </c:pt>
                <c:pt idx="42">
                  <c:v>5.6852109999999998</c:v>
                </c:pt>
                <c:pt idx="43">
                  <c:v>10.075581</c:v>
                </c:pt>
                <c:pt idx="44">
                  <c:v>2.630166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A-4BC9-87D6-C354A7237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5320255"/>
        <c:axId val="1074487503"/>
      </c:barChart>
      <c:catAx>
        <c:axId val="1105320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74487503"/>
        <c:crosses val="autoZero"/>
        <c:auto val="1"/>
        <c:lblAlgn val="ctr"/>
        <c:lblOffset val="100"/>
        <c:noMultiLvlLbl val="0"/>
      </c:catAx>
      <c:valAx>
        <c:axId val="107448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05320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ABU relativa por especie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52-43B1-AC5D-3BEF604822F2}"/>
            </c:ext>
          </c:extLst>
        </c:ser>
        <c:ser>
          <c:idx val="1"/>
          <c:order val="1"/>
          <c:tx>
            <c:v>ABU Relativa</c:v>
          </c:tx>
          <c:invertIfNegative val="1"/>
          <c:cat>
            <c:strRef>
              <c:f>GraficasAproGeneral!$A$2:$A$48</c:f>
              <c:strCache>
                <c:ptCount val="47"/>
                <c:pt idx="0">
                  <c:v>Nauno</c:v>
                </c:pt>
                <c:pt idx="1">
                  <c:v>Mango</c:v>
                </c:pt>
                <c:pt idx="2">
                  <c:v>Gallinero</c:v>
                </c:pt>
                <c:pt idx="3">
                  <c:v>Hobo</c:v>
                </c:pt>
                <c:pt idx="4">
                  <c:v>Muerto En Pie</c:v>
                </c:pt>
                <c:pt idx="5">
                  <c:v>Guácimo</c:v>
                </c:pt>
                <c:pt idx="6">
                  <c:v>Sangro</c:v>
                </c:pt>
                <c:pt idx="7">
                  <c:v>Pardillo</c:v>
                </c:pt>
                <c:pt idx="8">
                  <c:v>Ceiba</c:v>
                </c:pt>
                <c:pt idx="9">
                  <c:v>Yarumo</c:v>
                </c:pt>
                <c:pt idx="10">
                  <c:v>Yopa</c:v>
                </c:pt>
                <c:pt idx="11">
                  <c:v>Cañafístulo</c:v>
                </c:pt>
                <c:pt idx="12">
                  <c:v>Cedro</c:v>
                </c:pt>
                <c:pt idx="13">
                  <c:v>Guacharaco</c:v>
                </c:pt>
                <c:pt idx="14">
                  <c:v>Mora</c:v>
                </c:pt>
                <c:pt idx="15">
                  <c:v>Caracaro</c:v>
                </c:pt>
                <c:pt idx="16">
                  <c:v>Oití</c:v>
                </c:pt>
                <c:pt idx="17">
                  <c:v>Resbalamonos</c:v>
                </c:pt>
                <c:pt idx="18">
                  <c:v>Balso</c:v>
                </c:pt>
                <c:pt idx="19">
                  <c:v>Pera de Malaca</c:v>
                </c:pt>
                <c:pt idx="20">
                  <c:v>Caucho Benjamín</c:v>
                </c:pt>
                <c:pt idx="21">
                  <c:v>Guayacán Amarillo</c:v>
                </c:pt>
                <c:pt idx="22">
                  <c:v>Palmiche</c:v>
                </c:pt>
                <c:pt idx="23">
                  <c:v>Laurel</c:v>
                </c:pt>
                <c:pt idx="24">
                  <c:v>Arenillo</c:v>
                </c:pt>
                <c:pt idx="25">
                  <c:v>Guayacán Amarillo</c:v>
                </c:pt>
                <c:pt idx="26">
                  <c:v>Mamoncillo</c:v>
                </c:pt>
                <c:pt idx="27">
                  <c:v>Melina</c:v>
                </c:pt>
                <c:pt idx="28">
                  <c:v>Guanabano</c:v>
                </c:pt>
                <c:pt idx="29">
                  <c:v>Arrayan</c:v>
                </c:pt>
                <c:pt idx="30">
                  <c:v>Leucaena</c:v>
                </c:pt>
                <c:pt idx="31">
                  <c:v>Palma</c:v>
                </c:pt>
                <c:pt idx="32">
                  <c:v>Cachimbo</c:v>
                </c:pt>
                <c:pt idx="33">
                  <c:v>Palma Botella</c:v>
                </c:pt>
                <c:pt idx="34">
                  <c:v>Yopo</c:v>
                </c:pt>
                <c:pt idx="35">
                  <c:v>Trompillo</c:v>
                </c:pt>
                <c:pt idx="36">
                  <c:v>Neem</c:v>
                </c:pt>
                <c:pt idx="37">
                  <c:v>Limón</c:v>
                </c:pt>
                <c:pt idx="38">
                  <c:v>Caimito</c:v>
                </c:pt>
                <c:pt idx="39">
                  <c:v>Nacedero</c:v>
                </c:pt>
                <c:pt idx="40">
                  <c:v>Pardillo</c:v>
                </c:pt>
                <c:pt idx="41">
                  <c:v>Calistemo</c:v>
                </c:pt>
                <c:pt idx="42">
                  <c:v>Caiman</c:v>
                </c:pt>
                <c:pt idx="43">
                  <c:v>Jaboncillo</c:v>
                </c:pt>
                <c:pt idx="44">
                  <c:v>Abejon</c:v>
                </c:pt>
                <c:pt idx="45">
                  <c:v>Caucho</c:v>
                </c:pt>
                <c:pt idx="46">
                  <c:v>Palma Corneto</c:v>
                </c:pt>
              </c:strCache>
            </c:strRef>
          </c:cat>
          <c:val>
            <c:numRef>
              <c:f>GraficasAproGeneral!$B$2:$B$48</c:f>
              <c:numCache>
                <c:formatCode>0.00%</c:formatCode>
                <c:ptCount val="47"/>
                <c:pt idx="0">
                  <c:v>0.16231884057971013</c:v>
                </c:pt>
                <c:pt idx="1">
                  <c:v>6.0869565217391307E-2</c:v>
                </c:pt>
                <c:pt idx="2">
                  <c:v>6.3768115942028983E-2</c:v>
                </c:pt>
                <c:pt idx="3">
                  <c:v>3.1884057971014491E-2</c:v>
                </c:pt>
                <c:pt idx="4">
                  <c:v>6.0869565217391307E-2</c:v>
                </c:pt>
                <c:pt idx="5">
                  <c:v>6.3768115942028983E-2</c:v>
                </c:pt>
                <c:pt idx="6">
                  <c:v>6.0869565217391307E-2</c:v>
                </c:pt>
                <c:pt idx="7">
                  <c:v>3.7681159420289857E-2</c:v>
                </c:pt>
                <c:pt idx="8">
                  <c:v>1.1594202898550725E-2</c:v>
                </c:pt>
                <c:pt idx="9">
                  <c:v>3.7681159420289857E-2</c:v>
                </c:pt>
                <c:pt idx="10">
                  <c:v>1.7391304347826087E-2</c:v>
                </c:pt>
                <c:pt idx="11">
                  <c:v>1.7391304347826087E-2</c:v>
                </c:pt>
                <c:pt idx="12">
                  <c:v>2.0289855072463767E-2</c:v>
                </c:pt>
                <c:pt idx="13">
                  <c:v>8.6956521739130436E-3</c:v>
                </c:pt>
                <c:pt idx="14">
                  <c:v>2.0289855072463767E-2</c:v>
                </c:pt>
                <c:pt idx="15">
                  <c:v>1.4492753623188406E-2</c:v>
                </c:pt>
                <c:pt idx="16">
                  <c:v>2.0289855072463767E-2</c:v>
                </c:pt>
                <c:pt idx="17">
                  <c:v>8.6956521739130436E-3</c:v>
                </c:pt>
                <c:pt idx="18">
                  <c:v>1.1594202898550725E-2</c:v>
                </c:pt>
                <c:pt idx="19">
                  <c:v>2.6086956521739132E-2</c:v>
                </c:pt>
                <c:pt idx="20">
                  <c:v>2.8985507246376812E-3</c:v>
                </c:pt>
                <c:pt idx="21">
                  <c:v>1.7391304347826087E-2</c:v>
                </c:pt>
                <c:pt idx="22">
                  <c:v>2.8985507246376812E-2</c:v>
                </c:pt>
                <c:pt idx="23">
                  <c:v>1.4492753623188406E-2</c:v>
                </c:pt>
                <c:pt idx="24">
                  <c:v>1.4492753623188406E-2</c:v>
                </c:pt>
                <c:pt idx="25">
                  <c:v>5.7971014492753624E-3</c:v>
                </c:pt>
                <c:pt idx="26">
                  <c:v>1.4492753623188406E-2</c:v>
                </c:pt>
                <c:pt idx="27">
                  <c:v>1.1594202898550725E-2</c:v>
                </c:pt>
                <c:pt idx="28">
                  <c:v>2.318840579710145E-2</c:v>
                </c:pt>
                <c:pt idx="29">
                  <c:v>1.1594202898550725E-2</c:v>
                </c:pt>
                <c:pt idx="30">
                  <c:v>5.7971014492753624E-3</c:v>
                </c:pt>
                <c:pt idx="31">
                  <c:v>1.7391304347826087E-2</c:v>
                </c:pt>
                <c:pt idx="32">
                  <c:v>5.7971014492753624E-3</c:v>
                </c:pt>
                <c:pt idx="33">
                  <c:v>8.6956521739130436E-3</c:v>
                </c:pt>
                <c:pt idx="34">
                  <c:v>5.7971014492753624E-3</c:v>
                </c:pt>
                <c:pt idx="35">
                  <c:v>5.7971014492753624E-3</c:v>
                </c:pt>
                <c:pt idx="36">
                  <c:v>5.7971014492753624E-3</c:v>
                </c:pt>
                <c:pt idx="37">
                  <c:v>5.7971014492753624E-3</c:v>
                </c:pt>
                <c:pt idx="38">
                  <c:v>5.7971014492753624E-3</c:v>
                </c:pt>
                <c:pt idx="39">
                  <c:v>5.7971014492753624E-3</c:v>
                </c:pt>
                <c:pt idx="40">
                  <c:v>5.7971014492753624E-3</c:v>
                </c:pt>
                <c:pt idx="41">
                  <c:v>5.7971014492753624E-3</c:v>
                </c:pt>
                <c:pt idx="42">
                  <c:v>2.8985507246376812E-3</c:v>
                </c:pt>
                <c:pt idx="43">
                  <c:v>2.8985507246376812E-3</c:v>
                </c:pt>
                <c:pt idx="44">
                  <c:v>2.8985507246376812E-3</c:v>
                </c:pt>
                <c:pt idx="45">
                  <c:v>2.8985507246376812E-3</c:v>
                </c:pt>
                <c:pt idx="46">
                  <c:v>2.8985507246376812E-3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52-43B1-AC5D-3BEF60482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Frecuencia absoluta por especie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450-4E1C-99A3-E8A56050F171}"/>
            </c:ext>
          </c:extLst>
        </c:ser>
        <c:ser>
          <c:idx val="1"/>
          <c:order val="1"/>
          <c:tx>
            <c:v>FR Absoluta</c:v>
          </c:tx>
          <c:invertIfNegative val="1"/>
          <c:cat>
            <c:strRef>
              <c:f>GraficasAproGeneral!$A$2:$A$48</c:f>
              <c:strCache>
                <c:ptCount val="47"/>
                <c:pt idx="0">
                  <c:v>Nauno</c:v>
                </c:pt>
                <c:pt idx="1">
                  <c:v>Mango</c:v>
                </c:pt>
                <c:pt idx="2">
                  <c:v>Gallinero</c:v>
                </c:pt>
                <c:pt idx="3">
                  <c:v>Hobo</c:v>
                </c:pt>
                <c:pt idx="4">
                  <c:v>Muerto En Pie</c:v>
                </c:pt>
                <c:pt idx="5">
                  <c:v>Guácimo</c:v>
                </c:pt>
                <c:pt idx="6">
                  <c:v>Sangro</c:v>
                </c:pt>
                <c:pt idx="7">
                  <c:v>Pardillo</c:v>
                </c:pt>
                <c:pt idx="8">
                  <c:v>Ceiba</c:v>
                </c:pt>
                <c:pt idx="9">
                  <c:v>Yarumo</c:v>
                </c:pt>
                <c:pt idx="10">
                  <c:v>Yopa</c:v>
                </c:pt>
                <c:pt idx="11">
                  <c:v>Cañafístulo</c:v>
                </c:pt>
                <c:pt idx="12">
                  <c:v>Cedro</c:v>
                </c:pt>
                <c:pt idx="13">
                  <c:v>Guacharaco</c:v>
                </c:pt>
                <c:pt idx="14">
                  <c:v>Mora</c:v>
                </c:pt>
                <c:pt idx="15">
                  <c:v>Caracaro</c:v>
                </c:pt>
                <c:pt idx="16">
                  <c:v>Oití</c:v>
                </c:pt>
                <c:pt idx="17">
                  <c:v>Resbalamonos</c:v>
                </c:pt>
                <c:pt idx="18">
                  <c:v>Balso</c:v>
                </c:pt>
                <c:pt idx="19">
                  <c:v>Pera de Malaca</c:v>
                </c:pt>
                <c:pt idx="20">
                  <c:v>Caucho Benjamín</c:v>
                </c:pt>
                <c:pt idx="21">
                  <c:v>Guayacán Amarillo</c:v>
                </c:pt>
                <c:pt idx="22">
                  <c:v>Palmiche</c:v>
                </c:pt>
                <c:pt idx="23">
                  <c:v>Laurel</c:v>
                </c:pt>
                <c:pt idx="24">
                  <c:v>Arenillo</c:v>
                </c:pt>
                <c:pt idx="25">
                  <c:v>Guayacán Amarillo</c:v>
                </c:pt>
                <c:pt idx="26">
                  <c:v>Mamoncillo</c:v>
                </c:pt>
                <c:pt idx="27">
                  <c:v>Melina</c:v>
                </c:pt>
                <c:pt idx="28">
                  <c:v>Guanabano</c:v>
                </c:pt>
                <c:pt idx="29">
                  <c:v>Arrayan</c:v>
                </c:pt>
                <c:pt idx="30">
                  <c:v>Leucaena</c:v>
                </c:pt>
                <c:pt idx="31">
                  <c:v>Palma</c:v>
                </c:pt>
                <c:pt idx="32">
                  <c:v>Cachimbo</c:v>
                </c:pt>
                <c:pt idx="33">
                  <c:v>Palma Botella</c:v>
                </c:pt>
                <c:pt idx="34">
                  <c:v>Yopo</c:v>
                </c:pt>
                <c:pt idx="35">
                  <c:v>Trompillo</c:v>
                </c:pt>
                <c:pt idx="36">
                  <c:v>Neem</c:v>
                </c:pt>
                <c:pt idx="37">
                  <c:v>Limón</c:v>
                </c:pt>
                <c:pt idx="38">
                  <c:v>Caimito</c:v>
                </c:pt>
                <c:pt idx="39">
                  <c:v>Nacedero</c:v>
                </c:pt>
                <c:pt idx="40">
                  <c:v>Pardillo</c:v>
                </c:pt>
                <c:pt idx="41">
                  <c:v>Calistemo</c:v>
                </c:pt>
                <c:pt idx="42">
                  <c:v>Caiman</c:v>
                </c:pt>
                <c:pt idx="43">
                  <c:v>Jaboncillo</c:v>
                </c:pt>
                <c:pt idx="44">
                  <c:v>Abejon</c:v>
                </c:pt>
                <c:pt idx="45">
                  <c:v>Caucho</c:v>
                </c:pt>
                <c:pt idx="46">
                  <c:v>Palma Corneto</c:v>
                </c:pt>
              </c:strCache>
            </c:strRef>
          </c:cat>
          <c:val>
            <c:numRef>
              <c:f>GraficasAproGeneral!$C$2:$C$48</c:f>
              <c:numCache>
                <c:formatCode>0.00%</c:formatCode>
                <c:ptCount val="47"/>
                <c:pt idx="0">
                  <c:v>1</c:v>
                </c:pt>
                <c:pt idx="1">
                  <c:v>0.33333333333333326</c:v>
                </c:pt>
                <c:pt idx="2">
                  <c:v>0.66666666666666652</c:v>
                </c:pt>
                <c:pt idx="3">
                  <c:v>1</c:v>
                </c:pt>
                <c:pt idx="4">
                  <c:v>0.66666666666666652</c:v>
                </c:pt>
                <c:pt idx="5">
                  <c:v>1</c:v>
                </c:pt>
                <c:pt idx="6">
                  <c:v>0.66666666666666652</c:v>
                </c:pt>
                <c:pt idx="7">
                  <c:v>1</c:v>
                </c:pt>
                <c:pt idx="8">
                  <c:v>0.66666666666666652</c:v>
                </c:pt>
                <c:pt idx="9">
                  <c:v>1</c:v>
                </c:pt>
                <c:pt idx="10">
                  <c:v>0.66666666666666652</c:v>
                </c:pt>
                <c:pt idx="11">
                  <c:v>0.66666666666666652</c:v>
                </c:pt>
                <c:pt idx="12">
                  <c:v>0.66666666666666652</c:v>
                </c:pt>
                <c:pt idx="13">
                  <c:v>0.66666666666666652</c:v>
                </c:pt>
                <c:pt idx="14">
                  <c:v>0.66666666666666652</c:v>
                </c:pt>
                <c:pt idx="15">
                  <c:v>0.33333333333333326</c:v>
                </c:pt>
                <c:pt idx="16">
                  <c:v>0.33333333333333326</c:v>
                </c:pt>
                <c:pt idx="17">
                  <c:v>0.33333333333333326</c:v>
                </c:pt>
                <c:pt idx="18">
                  <c:v>0.66666666666666652</c:v>
                </c:pt>
                <c:pt idx="19">
                  <c:v>0.33333333333333326</c:v>
                </c:pt>
                <c:pt idx="20">
                  <c:v>0.33333333333333326</c:v>
                </c:pt>
                <c:pt idx="21">
                  <c:v>0.66666666666666652</c:v>
                </c:pt>
                <c:pt idx="22">
                  <c:v>0.33333333333333326</c:v>
                </c:pt>
                <c:pt idx="23">
                  <c:v>0.33333333333333326</c:v>
                </c:pt>
                <c:pt idx="24">
                  <c:v>0.66666666666666652</c:v>
                </c:pt>
                <c:pt idx="25">
                  <c:v>0.66666666666666652</c:v>
                </c:pt>
                <c:pt idx="26">
                  <c:v>0.33333333333333326</c:v>
                </c:pt>
                <c:pt idx="27">
                  <c:v>0.66666666666666652</c:v>
                </c:pt>
                <c:pt idx="28">
                  <c:v>0.33333333333333326</c:v>
                </c:pt>
                <c:pt idx="29">
                  <c:v>0.33333333333333326</c:v>
                </c:pt>
                <c:pt idx="30">
                  <c:v>0.66666666666666652</c:v>
                </c:pt>
                <c:pt idx="31">
                  <c:v>0.33333333333333326</c:v>
                </c:pt>
                <c:pt idx="32">
                  <c:v>0.33333333333333326</c:v>
                </c:pt>
                <c:pt idx="33">
                  <c:v>0.33333333333333326</c:v>
                </c:pt>
                <c:pt idx="34">
                  <c:v>0.33333333333333326</c:v>
                </c:pt>
                <c:pt idx="35">
                  <c:v>0.33333333333333326</c:v>
                </c:pt>
                <c:pt idx="36">
                  <c:v>0.33333333333333326</c:v>
                </c:pt>
                <c:pt idx="37">
                  <c:v>0.33333333333333326</c:v>
                </c:pt>
                <c:pt idx="38">
                  <c:v>0.33333333333333326</c:v>
                </c:pt>
                <c:pt idx="39">
                  <c:v>0.33333333333333326</c:v>
                </c:pt>
                <c:pt idx="40">
                  <c:v>0.33333333333333326</c:v>
                </c:pt>
                <c:pt idx="41">
                  <c:v>0.33333333333333326</c:v>
                </c:pt>
                <c:pt idx="42">
                  <c:v>0.33333333333333326</c:v>
                </c:pt>
                <c:pt idx="43">
                  <c:v>0.33333333333333326</c:v>
                </c:pt>
                <c:pt idx="44">
                  <c:v>0.33333333333333326</c:v>
                </c:pt>
                <c:pt idx="45">
                  <c:v>0.33333333333333326</c:v>
                </c:pt>
                <c:pt idx="46">
                  <c:v>0.33333333333333326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50-4E1C-99A3-E8A56050F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Frecuencia relativa por especie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B73-4DF2-A1C4-98429063230B}"/>
            </c:ext>
          </c:extLst>
        </c:ser>
        <c:ser>
          <c:idx val="1"/>
          <c:order val="1"/>
          <c:tx>
            <c:v>FR Relativa</c:v>
          </c:tx>
          <c:invertIfNegative val="1"/>
          <c:cat>
            <c:strRef>
              <c:f>GraficasAproGeneral!$A$2:$A$48</c:f>
              <c:strCache>
                <c:ptCount val="47"/>
                <c:pt idx="0">
                  <c:v>Nauno</c:v>
                </c:pt>
                <c:pt idx="1">
                  <c:v>Mango</c:v>
                </c:pt>
                <c:pt idx="2">
                  <c:v>Gallinero</c:v>
                </c:pt>
                <c:pt idx="3">
                  <c:v>Hobo</c:v>
                </c:pt>
                <c:pt idx="4">
                  <c:v>Muerto En Pie</c:v>
                </c:pt>
                <c:pt idx="5">
                  <c:v>Guácimo</c:v>
                </c:pt>
                <c:pt idx="6">
                  <c:v>Sangro</c:v>
                </c:pt>
                <c:pt idx="7">
                  <c:v>Pardillo</c:v>
                </c:pt>
                <c:pt idx="8">
                  <c:v>Ceiba</c:v>
                </c:pt>
                <c:pt idx="9">
                  <c:v>Yarumo</c:v>
                </c:pt>
                <c:pt idx="10">
                  <c:v>Yopa</c:v>
                </c:pt>
                <c:pt idx="11">
                  <c:v>Cañafístulo</c:v>
                </c:pt>
                <c:pt idx="12">
                  <c:v>Cedro</c:v>
                </c:pt>
                <c:pt idx="13">
                  <c:v>Guacharaco</c:v>
                </c:pt>
                <c:pt idx="14">
                  <c:v>Mora</c:v>
                </c:pt>
                <c:pt idx="15">
                  <c:v>Caracaro</c:v>
                </c:pt>
                <c:pt idx="16">
                  <c:v>Oití</c:v>
                </c:pt>
                <c:pt idx="17">
                  <c:v>Resbalamonos</c:v>
                </c:pt>
                <c:pt idx="18">
                  <c:v>Balso</c:v>
                </c:pt>
                <c:pt idx="19">
                  <c:v>Pera de Malaca</c:v>
                </c:pt>
                <c:pt idx="20">
                  <c:v>Caucho Benjamín</c:v>
                </c:pt>
                <c:pt idx="21">
                  <c:v>Guayacán Amarillo</c:v>
                </c:pt>
                <c:pt idx="22">
                  <c:v>Palmiche</c:v>
                </c:pt>
                <c:pt idx="23">
                  <c:v>Laurel</c:v>
                </c:pt>
                <c:pt idx="24">
                  <c:v>Arenillo</c:v>
                </c:pt>
                <c:pt idx="25">
                  <c:v>Guayacán Amarillo</c:v>
                </c:pt>
                <c:pt idx="26">
                  <c:v>Mamoncillo</c:v>
                </c:pt>
                <c:pt idx="27">
                  <c:v>Melina</c:v>
                </c:pt>
                <c:pt idx="28">
                  <c:v>Guanabano</c:v>
                </c:pt>
                <c:pt idx="29">
                  <c:v>Arrayan</c:v>
                </c:pt>
                <c:pt idx="30">
                  <c:v>Leucaena</c:v>
                </c:pt>
                <c:pt idx="31">
                  <c:v>Palma</c:v>
                </c:pt>
                <c:pt idx="32">
                  <c:v>Cachimbo</c:v>
                </c:pt>
                <c:pt idx="33">
                  <c:v>Palma Botella</c:v>
                </c:pt>
                <c:pt idx="34">
                  <c:v>Yopo</c:v>
                </c:pt>
                <c:pt idx="35">
                  <c:v>Trompillo</c:v>
                </c:pt>
                <c:pt idx="36">
                  <c:v>Neem</c:v>
                </c:pt>
                <c:pt idx="37">
                  <c:v>Limón</c:v>
                </c:pt>
                <c:pt idx="38">
                  <c:v>Caimito</c:v>
                </c:pt>
                <c:pt idx="39">
                  <c:v>Nacedero</c:v>
                </c:pt>
                <c:pt idx="40">
                  <c:v>Pardillo</c:v>
                </c:pt>
                <c:pt idx="41">
                  <c:v>Calistemo</c:v>
                </c:pt>
                <c:pt idx="42">
                  <c:v>Caiman</c:v>
                </c:pt>
                <c:pt idx="43">
                  <c:v>Jaboncillo</c:v>
                </c:pt>
                <c:pt idx="44">
                  <c:v>Abejon</c:v>
                </c:pt>
                <c:pt idx="45">
                  <c:v>Caucho</c:v>
                </c:pt>
                <c:pt idx="46">
                  <c:v>Palma Corneto</c:v>
                </c:pt>
              </c:strCache>
            </c:strRef>
          </c:cat>
          <c:val>
            <c:numRef>
              <c:f>GraficasAproGeneral!$D$2:$D$48</c:f>
              <c:numCache>
                <c:formatCode>0.00%</c:formatCode>
                <c:ptCount val="47"/>
                <c:pt idx="0">
                  <c:v>4.1666666666666671E-2</c:v>
                </c:pt>
                <c:pt idx="1">
                  <c:v>1.388888888888889E-2</c:v>
                </c:pt>
                <c:pt idx="2">
                  <c:v>2.777777777777778E-2</c:v>
                </c:pt>
                <c:pt idx="3">
                  <c:v>4.1666666666666671E-2</c:v>
                </c:pt>
                <c:pt idx="4">
                  <c:v>2.777777777777778E-2</c:v>
                </c:pt>
                <c:pt idx="5">
                  <c:v>4.1666666666666671E-2</c:v>
                </c:pt>
                <c:pt idx="6">
                  <c:v>2.777777777777778E-2</c:v>
                </c:pt>
                <c:pt idx="7">
                  <c:v>4.1666666666666671E-2</c:v>
                </c:pt>
                <c:pt idx="8">
                  <c:v>2.777777777777778E-2</c:v>
                </c:pt>
                <c:pt idx="9">
                  <c:v>4.1666666666666671E-2</c:v>
                </c:pt>
                <c:pt idx="10">
                  <c:v>2.777777777777778E-2</c:v>
                </c:pt>
                <c:pt idx="11">
                  <c:v>2.777777777777778E-2</c:v>
                </c:pt>
                <c:pt idx="12">
                  <c:v>2.777777777777778E-2</c:v>
                </c:pt>
                <c:pt idx="13">
                  <c:v>2.777777777777778E-2</c:v>
                </c:pt>
                <c:pt idx="14">
                  <c:v>2.777777777777778E-2</c:v>
                </c:pt>
                <c:pt idx="15">
                  <c:v>1.388888888888889E-2</c:v>
                </c:pt>
                <c:pt idx="16">
                  <c:v>1.388888888888889E-2</c:v>
                </c:pt>
                <c:pt idx="17">
                  <c:v>1.388888888888889E-2</c:v>
                </c:pt>
                <c:pt idx="18">
                  <c:v>2.777777777777778E-2</c:v>
                </c:pt>
                <c:pt idx="19">
                  <c:v>1.388888888888889E-2</c:v>
                </c:pt>
                <c:pt idx="20">
                  <c:v>1.388888888888889E-2</c:v>
                </c:pt>
                <c:pt idx="21">
                  <c:v>2.777777777777778E-2</c:v>
                </c:pt>
                <c:pt idx="22">
                  <c:v>1.388888888888889E-2</c:v>
                </c:pt>
                <c:pt idx="23">
                  <c:v>1.388888888888889E-2</c:v>
                </c:pt>
                <c:pt idx="24">
                  <c:v>2.777777777777778E-2</c:v>
                </c:pt>
                <c:pt idx="25">
                  <c:v>2.777777777777778E-2</c:v>
                </c:pt>
                <c:pt idx="26">
                  <c:v>1.388888888888889E-2</c:v>
                </c:pt>
                <c:pt idx="27">
                  <c:v>2.777777777777778E-2</c:v>
                </c:pt>
                <c:pt idx="28">
                  <c:v>1.388888888888889E-2</c:v>
                </c:pt>
                <c:pt idx="29">
                  <c:v>1.388888888888889E-2</c:v>
                </c:pt>
                <c:pt idx="30">
                  <c:v>2.777777777777778E-2</c:v>
                </c:pt>
                <c:pt idx="31">
                  <c:v>1.388888888888889E-2</c:v>
                </c:pt>
                <c:pt idx="32">
                  <c:v>1.388888888888889E-2</c:v>
                </c:pt>
                <c:pt idx="33">
                  <c:v>1.388888888888889E-2</c:v>
                </c:pt>
                <c:pt idx="34">
                  <c:v>1.388888888888889E-2</c:v>
                </c:pt>
                <c:pt idx="35">
                  <c:v>1.388888888888889E-2</c:v>
                </c:pt>
                <c:pt idx="36">
                  <c:v>1.388888888888889E-2</c:v>
                </c:pt>
                <c:pt idx="37">
                  <c:v>1.388888888888889E-2</c:v>
                </c:pt>
                <c:pt idx="38">
                  <c:v>1.388888888888889E-2</c:v>
                </c:pt>
                <c:pt idx="39">
                  <c:v>1.388888888888889E-2</c:v>
                </c:pt>
                <c:pt idx="40">
                  <c:v>1.388888888888889E-2</c:v>
                </c:pt>
                <c:pt idx="41">
                  <c:v>1.388888888888889E-2</c:v>
                </c:pt>
                <c:pt idx="42">
                  <c:v>1.388888888888889E-2</c:v>
                </c:pt>
                <c:pt idx="43">
                  <c:v>1.388888888888889E-2</c:v>
                </c:pt>
                <c:pt idx="44">
                  <c:v>1.388888888888889E-2</c:v>
                </c:pt>
                <c:pt idx="45">
                  <c:v>1.388888888888889E-2</c:v>
                </c:pt>
                <c:pt idx="46">
                  <c:v>1.388888888888889E-2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73-4DF2-A1C4-984290632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Dominancia absoluta por especie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A93-4ED8-B9FD-169DC282BBCF}"/>
            </c:ext>
          </c:extLst>
        </c:ser>
        <c:ser>
          <c:idx val="1"/>
          <c:order val="1"/>
          <c:tx>
            <c:v>DO Absoluta</c:v>
          </c:tx>
          <c:invertIfNegative val="1"/>
          <c:cat>
            <c:strRef>
              <c:f>GraficasAproGeneral!$A$2:$A$48</c:f>
              <c:strCache>
                <c:ptCount val="47"/>
                <c:pt idx="0">
                  <c:v>Nauno</c:v>
                </c:pt>
                <c:pt idx="1">
                  <c:v>Mango</c:v>
                </c:pt>
                <c:pt idx="2">
                  <c:v>Gallinero</c:v>
                </c:pt>
                <c:pt idx="3">
                  <c:v>Hobo</c:v>
                </c:pt>
                <c:pt idx="4">
                  <c:v>Muerto En Pie</c:v>
                </c:pt>
                <c:pt idx="5">
                  <c:v>Guácimo</c:v>
                </c:pt>
                <c:pt idx="6">
                  <c:v>Sangro</c:v>
                </c:pt>
                <c:pt idx="7">
                  <c:v>Pardillo</c:v>
                </c:pt>
                <c:pt idx="8">
                  <c:v>Ceiba</c:v>
                </c:pt>
                <c:pt idx="9">
                  <c:v>Yarumo</c:v>
                </c:pt>
                <c:pt idx="10">
                  <c:v>Yopa</c:v>
                </c:pt>
                <c:pt idx="11">
                  <c:v>Cañafístulo</c:v>
                </c:pt>
                <c:pt idx="12">
                  <c:v>Cedro</c:v>
                </c:pt>
                <c:pt idx="13">
                  <c:v>Guacharaco</c:v>
                </c:pt>
                <c:pt idx="14">
                  <c:v>Mora</c:v>
                </c:pt>
                <c:pt idx="15">
                  <c:v>Caracaro</c:v>
                </c:pt>
                <c:pt idx="16">
                  <c:v>Oití</c:v>
                </c:pt>
                <c:pt idx="17">
                  <c:v>Resbalamonos</c:v>
                </c:pt>
                <c:pt idx="18">
                  <c:v>Balso</c:v>
                </c:pt>
                <c:pt idx="19">
                  <c:v>Pera de Malaca</c:v>
                </c:pt>
                <c:pt idx="20">
                  <c:v>Caucho Benjamín</c:v>
                </c:pt>
                <c:pt idx="21">
                  <c:v>Guayacán Amarillo</c:v>
                </c:pt>
                <c:pt idx="22">
                  <c:v>Palmiche</c:v>
                </c:pt>
                <c:pt idx="23">
                  <c:v>Laurel</c:v>
                </c:pt>
                <c:pt idx="24">
                  <c:v>Arenillo</c:v>
                </c:pt>
                <c:pt idx="25">
                  <c:v>Guayacán Amarillo</c:v>
                </c:pt>
                <c:pt idx="26">
                  <c:v>Mamoncillo</c:v>
                </c:pt>
                <c:pt idx="27">
                  <c:v>Melina</c:v>
                </c:pt>
                <c:pt idx="28">
                  <c:v>Guanabano</c:v>
                </c:pt>
                <c:pt idx="29">
                  <c:v>Arrayan</c:v>
                </c:pt>
                <c:pt idx="30">
                  <c:v>Leucaena</c:v>
                </c:pt>
                <c:pt idx="31">
                  <c:v>Palma</c:v>
                </c:pt>
                <c:pt idx="32">
                  <c:v>Cachimbo</c:v>
                </c:pt>
                <c:pt idx="33">
                  <c:v>Palma Botella</c:v>
                </c:pt>
                <c:pt idx="34">
                  <c:v>Yopo</c:v>
                </c:pt>
                <c:pt idx="35">
                  <c:v>Trompillo</c:v>
                </c:pt>
                <c:pt idx="36">
                  <c:v>Neem</c:v>
                </c:pt>
                <c:pt idx="37">
                  <c:v>Limón</c:v>
                </c:pt>
                <c:pt idx="38">
                  <c:v>Caimito</c:v>
                </c:pt>
                <c:pt idx="39">
                  <c:v>Nacedero</c:v>
                </c:pt>
                <c:pt idx="40">
                  <c:v>Pardillo</c:v>
                </c:pt>
                <c:pt idx="41">
                  <c:v>Calistemo</c:v>
                </c:pt>
                <c:pt idx="42">
                  <c:v>Caiman</c:v>
                </c:pt>
                <c:pt idx="43">
                  <c:v>Jaboncillo</c:v>
                </c:pt>
                <c:pt idx="44">
                  <c:v>Abejon</c:v>
                </c:pt>
                <c:pt idx="45">
                  <c:v>Caucho</c:v>
                </c:pt>
                <c:pt idx="46">
                  <c:v>Palma Corneto</c:v>
                </c:pt>
              </c:strCache>
            </c:strRef>
          </c:cat>
          <c:val>
            <c:numRef>
              <c:f>GraficasAproGeneral!$E$2:$E$48</c:f>
              <c:numCache>
                <c:formatCode>0.000</c:formatCode>
                <c:ptCount val="47"/>
                <c:pt idx="0">
                  <c:v>4.5160669999999987</c:v>
                </c:pt>
                <c:pt idx="1">
                  <c:v>5.617509000000001</c:v>
                </c:pt>
                <c:pt idx="2">
                  <c:v>3.112269</c:v>
                </c:pt>
                <c:pt idx="3">
                  <c:v>3.3869610000000003</c:v>
                </c:pt>
                <c:pt idx="4">
                  <c:v>2.2507229999999998</c:v>
                </c:pt>
                <c:pt idx="5">
                  <c:v>0.76069500000000001</c:v>
                </c:pt>
                <c:pt idx="6">
                  <c:v>0.90048300000000014</c:v>
                </c:pt>
                <c:pt idx="7">
                  <c:v>0.89406799999999997</c:v>
                </c:pt>
                <c:pt idx="8">
                  <c:v>2.089156</c:v>
                </c:pt>
                <c:pt idx="9">
                  <c:v>0.35742000000000007</c:v>
                </c:pt>
                <c:pt idx="10">
                  <c:v>1.170482</c:v>
                </c:pt>
                <c:pt idx="11">
                  <c:v>1.1054189999999999</c:v>
                </c:pt>
                <c:pt idx="12">
                  <c:v>0.77810899999999994</c:v>
                </c:pt>
                <c:pt idx="13">
                  <c:v>0.765679</c:v>
                </c:pt>
                <c:pt idx="14">
                  <c:v>0.34252499999999997</c:v>
                </c:pt>
                <c:pt idx="15">
                  <c:v>1.0171829999999999</c:v>
                </c:pt>
                <c:pt idx="16">
                  <c:v>0.69315899999999997</c:v>
                </c:pt>
                <c:pt idx="17">
                  <c:v>1.076087</c:v>
                </c:pt>
                <c:pt idx="18">
                  <c:v>0.41739999999999999</c:v>
                </c:pt>
                <c:pt idx="19">
                  <c:v>0.28565999999999997</c:v>
                </c:pt>
                <c:pt idx="20">
                  <c:v>1.1071530000000001</c:v>
                </c:pt>
                <c:pt idx="21">
                  <c:v>8.0698000000000006E-2</c:v>
                </c:pt>
                <c:pt idx="22">
                  <c:v>0.12837299999999999</c:v>
                </c:pt>
                <c:pt idx="23">
                  <c:v>0.61636599999999997</c:v>
                </c:pt>
                <c:pt idx="24">
                  <c:v>5.0428000000000001E-2</c:v>
                </c:pt>
                <c:pt idx="25">
                  <c:v>0.31465699999999996</c:v>
                </c:pt>
                <c:pt idx="26">
                  <c:v>0.49391299999999994</c:v>
                </c:pt>
                <c:pt idx="27">
                  <c:v>6.0988000000000001E-2</c:v>
                </c:pt>
                <c:pt idx="28">
                  <c:v>0.140296</c:v>
                </c:pt>
                <c:pt idx="29">
                  <c:v>0.33137700000000003</c:v>
                </c:pt>
                <c:pt idx="30">
                  <c:v>2.5464000000000001E-2</c:v>
                </c:pt>
                <c:pt idx="31">
                  <c:v>6.1926000000000002E-2</c:v>
                </c:pt>
                <c:pt idx="32">
                  <c:v>0.34448299999999998</c:v>
                </c:pt>
                <c:pt idx="33">
                  <c:v>0.202541</c:v>
                </c:pt>
                <c:pt idx="34">
                  <c:v>0.30532999999999999</c:v>
                </c:pt>
                <c:pt idx="35">
                  <c:v>7.5860999999999998E-2</c:v>
                </c:pt>
                <c:pt idx="36">
                  <c:v>2.7892E-2</c:v>
                </c:pt>
                <c:pt idx="37">
                  <c:v>2.5505E-2</c:v>
                </c:pt>
                <c:pt idx="38">
                  <c:v>2.4208E-2</c:v>
                </c:pt>
                <c:pt idx="39">
                  <c:v>2.1398E-2</c:v>
                </c:pt>
                <c:pt idx="40">
                  <c:v>2.1024000000000001E-2</c:v>
                </c:pt>
                <c:pt idx="41">
                  <c:v>1.7395000000000001E-2</c:v>
                </c:pt>
                <c:pt idx="42">
                  <c:v>5.0930000000000003E-2</c:v>
                </c:pt>
                <c:pt idx="43">
                  <c:v>4.3576999999999998E-2</c:v>
                </c:pt>
                <c:pt idx="44">
                  <c:v>1.4714E-2</c:v>
                </c:pt>
                <c:pt idx="45">
                  <c:v>1.2732E-2</c:v>
                </c:pt>
                <c:pt idx="46">
                  <c:v>9.1990000000000006E-3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93-4ED8-B9FD-169DC282B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Dominancia relativa por especie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556-4F02-BE33-6AD897F87179}"/>
            </c:ext>
          </c:extLst>
        </c:ser>
        <c:ser>
          <c:idx val="1"/>
          <c:order val="1"/>
          <c:tx>
            <c:v>DO Relativa</c:v>
          </c:tx>
          <c:invertIfNegative val="1"/>
          <c:cat>
            <c:strRef>
              <c:f>GraficasAproGeneral!$A$2:$A$48</c:f>
              <c:strCache>
                <c:ptCount val="47"/>
                <c:pt idx="0">
                  <c:v>Nauno</c:v>
                </c:pt>
                <c:pt idx="1">
                  <c:v>Mango</c:v>
                </c:pt>
                <c:pt idx="2">
                  <c:v>Gallinero</c:v>
                </c:pt>
                <c:pt idx="3">
                  <c:v>Hobo</c:v>
                </c:pt>
                <c:pt idx="4">
                  <c:v>Muerto En Pie</c:v>
                </c:pt>
                <c:pt idx="5">
                  <c:v>Guácimo</c:v>
                </c:pt>
                <c:pt idx="6">
                  <c:v>Sangro</c:v>
                </c:pt>
                <c:pt idx="7">
                  <c:v>Pardillo</c:v>
                </c:pt>
                <c:pt idx="8">
                  <c:v>Ceiba</c:v>
                </c:pt>
                <c:pt idx="9">
                  <c:v>Yarumo</c:v>
                </c:pt>
                <c:pt idx="10">
                  <c:v>Yopa</c:v>
                </c:pt>
                <c:pt idx="11">
                  <c:v>Cañafístulo</c:v>
                </c:pt>
                <c:pt idx="12">
                  <c:v>Cedro</c:v>
                </c:pt>
                <c:pt idx="13">
                  <c:v>Guacharaco</c:v>
                </c:pt>
                <c:pt idx="14">
                  <c:v>Mora</c:v>
                </c:pt>
                <c:pt idx="15">
                  <c:v>Caracaro</c:v>
                </c:pt>
                <c:pt idx="16">
                  <c:v>Oití</c:v>
                </c:pt>
                <c:pt idx="17">
                  <c:v>Resbalamonos</c:v>
                </c:pt>
                <c:pt idx="18">
                  <c:v>Balso</c:v>
                </c:pt>
                <c:pt idx="19">
                  <c:v>Pera de Malaca</c:v>
                </c:pt>
                <c:pt idx="20">
                  <c:v>Caucho Benjamín</c:v>
                </c:pt>
                <c:pt idx="21">
                  <c:v>Guayacán Amarillo</c:v>
                </c:pt>
                <c:pt idx="22">
                  <c:v>Palmiche</c:v>
                </c:pt>
                <c:pt idx="23">
                  <c:v>Laurel</c:v>
                </c:pt>
                <c:pt idx="24">
                  <c:v>Arenillo</c:v>
                </c:pt>
                <c:pt idx="25">
                  <c:v>Guayacán Amarillo</c:v>
                </c:pt>
                <c:pt idx="26">
                  <c:v>Mamoncillo</c:v>
                </c:pt>
                <c:pt idx="27">
                  <c:v>Melina</c:v>
                </c:pt>
                <c:pt idx="28">
                  <c:v>Guanabano</c:v>
                </c:pt>
                <c:pt idx="29">
                  <c:v>Arrayan</c:v>
                </c:pt>
                <c:pt idx="30">
                  <c:v>Leucaena</c:v>
                </c:pt>
                <c:pt idx="31">
                  <c:v>Palma</c:v>
                </c:pt>
                <c:pt idx="32">
                  <c:v>Cachimbo</c:v>
                </c:pt>
                <c:pt idx="33">
                  <c:v>Palma Botella</c:v>
                </c:pt>
                <c:pt idx="34">
                  <c:v>Yopo</c:v>
                </c:pt>
                <c:pt idx="35">
                  <c:v>Trompillo</c:v>
                </c:pt>
                <c:pt idx="36">
                  <c:v>Neem</c:v>
                </c:pt>
                <c:pt idx="37">
                  <c:v>Limón</c:v>
                </c:pt>
                <c:pt idx="38">
                  <c:v>Caimito</c:v>
                </c:pt>
                <c:pt idx="39">
                  <c:v>Nacedero</c:v>
                </c:pt>
                <c:pt idx="40">
                  <c:v>Pardillo</c:v>
                </c:pt>
                <c:pt idx="41">
                  <c:v>Calistemo</c:v>
                </c:pt>
                <c:pt idx="42">
                  <c:v>Caiman</c:v>
                </c:pt>
                <c:pt idx="43">
                  <c:v>Jaboncillo</c:v>
                </c:pt>
                <c:pt idx="44">
                  <c:v>Abejon</c:v>
                </c:pt>
                <c:pt idx="45">
                  <c:v>Caucho</c:v>
                </c:pt>
                <c:pt idx="46">
                  <c:v>Palma Corneto</c:v>
                </c:pt>
              </c:strCache>
            </c:strRef>
          </c:cat>
          <c:val>
            <c:numRef>
              <c:f>GraficasAproGeneral!$F$2:$F$48</c:f>
              <c:numCache>
                <c:formatCode>0.00%</c:formatCode>
                <c:ptCount val="47"/>
                <c:pt idx="0">
                  <c:v>0.12494139654853678</c:v>
                </c:pt>
                <c:pt idx="1">
                  <c:v>0.15541386334258872</c:v>
                </c:pt>
                <c:pt idx="2">
                  <c:v>8.6103956228886377E-2</c:v>
                </c:pt>
                <c:pt idx="3">
                  <c:v>9.3703578223137268E-2</c:v>
                </c:pt>
                <c:pt idx="4">
                  <c:v>6.2268446164309002E-2</c:v>
                </c:pt>
                <c:pt idx="5">
                  <c:v>2.1045368823688671E-2</c:v>
                </c:pt>
                <c:pt idx="6">
                  <c:v>2.4912740131671232E-2</c:v>
                </c:pt>
                <c:pt idx="7">
                  <c:v>2.473526290229025E-2</c:v>
                </c:pt>
                <c:pt idx="8">
                  <c:v>5.77985375876299E-2</c:v>
                </c:pt>
                <c:pt idx="9">
                  <c:v>9.8883727709039842E-3</c:v>
                </c:pt>
                <c:pt idx="10">
                  <c:v>3.2382525705425644E-2</c:v>
                </c:pt>
                <c:pt idx="11">
                  <c:v>3.0582494376475595E-2</c:v>
                </c:pt>
                <c:pt idx="12">
                  <c:v>2.152714411167625E-2</c:v>
                </c:pt>
                <c:pt idx="13">
                  <c:v>2.1183256042899078E-2</c:v>
                </c:pt>
                <c:pt idx="14">
                  <c:v>9.4762880738455766E-3</c:v>
                </c:pt>
                <c:pt idx="15">
                  <c:v>2.8141359409732038E-2</c:v>
                </c:pt>
                <c:pt idx="16">
                  <c:v>1.9176919538657692E-2</c:v>
                </c:pt>
                <c:pt idx="17">
                  <c:v>2.9770995998891367E-2</c:v>
                </c:pt>
                <c:pt idx="18">
                  <c:v>1.1547777949122382E-2</c:v>
                </c:pt>
                <c:pt idx="19">
                  <c:v>7.9030624076336826E-3</c:v>
                </c:pt>
                <c:pt idx="20">
                  <c:v>3.0630467177059639E-2</c:v>
                </c:pt>
                <c:pt idx="21">
                  <c:v>2.2325888474803018E-3</c:v>
                </c:pt>
                <c:pt idx="22">
                  <c:v>3.5515642037917765E-3</c:v>
                </c:pt>
                <c:pt idx="23">
                  <c:v>1.7052366323403848E-2</c:v>
                </c:pt>
                <c:pt idx="24">
                  <c:v>1.3951397853817526E-3</c:v>
                </c:pt>
                <c:pt idx="25">
                  <c:v>8.7052926836056563E-3</c:v>
                </c:pt>
                <c:pt idx="26">
                  <c:v>1.3664584691386877E-2</c:v>
                </c:pt>
                <c:pt idx="27">
                  <c:v>1.6872924809800572E-3</c:v>
                </c:pt>
                <c:pt idx="28">
                  <c:v>3.881425623263234E-3</c:v>
                </c:pt>
                <c:pt idx="29">
                  <c:v>9.1678677849696411E-3</c:v>
                </c:pt>
                <c:pt idx="30">
                  <c:v>7.0448638643136644E-4</c:v>
                </c:pt>
                <c:pt idx="31">
                  <c:v>1.7132431654943764E-3</c:v>
                </c:pt>
                <c:pt idx="32">
                  <c:v>9.5304580528210968E-3</c:v>
                </c:pt>
                <c:pt idx="33">
                  <c:v>5.6034942347704753E-3</c:v>
                </c:pt>
                <c:pt idx="34">
                  <c:v>8.4472521351354503E-3</c:v>
                </c:pt>
                <c:pt idx="35">
                  <c:v>2.0987685265892982E-3</c:v>
                </c:pt>
                <c:pt idx="36">
                  <c:v>7.7165937363900695E-4</c:v>
                </c:pt>
                <c:pt idx="37">
                  <c:v>7.0562069140480679E-4</c:v>
                </c:pt>
                <c:pt idx="38">
                  <c:v>6.6973792187914388E-4</c:v>
                </c:pt>
                <c:pt idx="39">
                  <c:v>5.9199653223603434E-4</c:v>
                </c:pt>
                <c:pt idx="40">
                  <c:v>5.8164945760026112E-4</c:v>
                </c:pt>
                <c:pt idx="41">
                  <c:v>4.8124963446330584E-4</c:v>
                </c:pt>
                <c:pt idx="42">
                  <c:v>1.4090281048126569E-3</c:v>
                </c:pt>
                <c:pt idx="43">
                  <c:v>1.2056001909173599E-3</c:v>
                </c:pt>
                <c:pt idx="44">
                  <c:v>4.0707715559028923E-4</c:v>
                </c:pt>
                <c:pt idx="45">
                  <c:v>3.5224319321568322E-4</c:v>
                </c:pt>
                <c:pt idx="46">
                  <c:v>2.5449930367507618E-4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56-4F02-BE33-6AD897F87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Índice de Valor de Importancia (IVI) por especie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70A-4271-9662-04C3E48461DE}"/>
            </c:ext>
          </c:extLst>
        </c:ser>
        <c:ser>
          <c:idx val="1"/>
          <c:order val="1"/>
          <c:tx>
            <c:v>IVI</c:v>
          </c:tx>
          <c:invertIfNegative val="1"/>
          <c:cat>
            <c:strRef>
              <c:f>GraficasAproGeneral!$A$2:$A$48</c:f>
              <c:strCache>
                <c:ptCount val="47"/>
                <c:pt idx="0">
                  <c:v>Nauno</c:v>
                </c:pt>
                <c:pt idx="1">
                  <c:v>Mango</c:v>
                </c:pt>
                <c:pt idx="2">
                  <c:v>Gallinero</c:v>
                </c:pt>
                <c:pt idx="3">
                  <c:v>Hobo</c:v>
                </c:pt>
                <c:pt idx="4">
                  <c:v>Muerto En Pie</c:v>
                </c:pt>
                <c:pt idx="5">
                  <c:v>Guácimo</c:v>
                </c:pt>
                <c:pt idx="6">
                  <c:v>Sangro</c:v>
                </c:pt>
                <c:pt idx="7">
                  <c:v>Pardillo</c:v>
                </c:pt>
                <c:pt idx="8">
                  <c:v>Ceiba</c:v>
                </c:pt>
                <c:pt idx="9">
                  <c:v>Yarumo</c:v>
                </c:pt>
                <c:pt idx="10">
                  <c:v>Yopa</c:v>
                </c:pt>
                <c:pt idx="11">
                  <c:v>Cañafístulo</c:v>
                </c:pt>
                <c:pt idx="12">
                  <c:v>Cedro</c:v>
                </c:pt>
                <c:pt idx="13">
                  <c:v>Guacharaco</c:v>
                </c:pt>
                <c:pt idx="14">
                  <c:v>Mora</c:v>
                </c:pt>
                <c:pt idx="15">
                  <c:v>Caracaro</c:v>
                </c:pt>
                <c:pt idx="16">
                  <c:v>Oití</c:v>
                </c:pt>
                <c:pt idx="17">
                  <c:v>Resbalamonos</c:v>
                </c:pt>
                <c:pt idx="18">
                  <c:v>Balso</c:v>
                </c:pt>
                <c:pt idx="19">
                  <c:v>Pera de Malaca</c:v>
                </c:pt>
                <c:pt idx="20">
                  <c:v>Caucho Benjamín</c:v>
                </c:pt>
                <c:pt idx="21">
                  <c:v>Guayacán Amarillo</c:v>
                </c:pt>
                <c:pt idx="22">
                  <c:v>Palmiche</c:v>
                </c:pt>
                <c:pt idx="23">
                  <c:v>Laurel</c:v>
                </c:pt>
                <c:pt idx="24">
                  <c:v>Arenillo</c:v>
                </c:pt>
                <c:pt idx="25">
                  <c:v>Guayacán Amarillo</c:v>
                </c:pt>
                <c:pt idx="26">
                  <c:v>Mamoncillo</c:v>
                </c:pt>
                <c:pt idx="27">
                  <c:v>Melina</c:v>
                </c:pt>
                <c:pt idx="28">
                  <c:v>Guanabano</c:v>
                </c:pt>
                <c:pt idx="29">
                  <c:v>Arrayan</c:v>
                </c:pt>
                <c:pt idx="30">
                  <c:v>Leucaena</c:v>
                </c:pt>
                <c:pt idx="31">
                  <c:v>Palma</c:v>
                </c:pt>
                <c:pt idx="32">
                  <c:v>Cachimbo</c:v>
                </c:pt>
                <c:pt idx="33">
                  <c:v>Palma Botella</c:v>
                </c:pt>
                <c:pt idx="34">
                  <c:v>Yopo</c:v>
                </c:pt>
                <c:pt idx="35">
                  <c:v>Trompillo</c:v>
                </c:pt>
                <c:pt idx="36">
                  <c:v>Neem</c:v>
                </c:pt>
                <c:pt idx="37">
                  <c:v>Limón</c:v>
                </c:pt>
                <c:pt idx="38">
                  <c:v>Caimito</c:v>
                </c:pt>
                <c:pt idx="39">
                  <c:v>Nacedero</c:v>
                </c:pt>
                <c:pt idx="40">
                  <c:v>Pardillo</c:v>
                </c:pt>
                <c:pt idx="41">
                  <c:v>Calistemo</c:v>
                </c:pt>
                <c:pt idx="42">
                  <c:v>Caiman</c:v>
                </c:pt>
                <c:pt idx="43">
                  <c:v>Jaboncillo</c:v>
                </c:pt>
                <c:pt idx="44">
                  <c:v>Abejon</c:v>
                </c:pt>
                <c:pt idx="45">
                  <c:v>Caucho</c:v>
                </c:pt>
                <c:pt idx="46">
                  <c:v>Palma Corneto</c:v>
                </c:pt>
              </c:strCache>
            </c:strRef>
          </c:cat>
          <c:val>
            <c:numRef>
              <c:f>GraficasAproGeneral!$G$2:$G$48</c:f>
              <c:numCache>
                <c:formatCode>0.00</c:formatCode>
                <c:ptCount val="47"/>
                <c:pt idx="0">
                  <c:v>32.892690379491356</c:v>
                </c:pt>
                <c:pt idx="1">
                  <c:v>23.017231744886892</c:v>
                </c:pt>
                <c:pt idx="2">
                  <c:v>17.764984994869316</c:v>
                </c:pt>
                <c:pt idx="3">
                  <c:v>16.725430286081842</c:v>
                </c:pt>
                <c:pt idx="4">
                  <c:v>15.09157891594781</c:v>
                </c:pt>
                <c:pt idx="5">
                  <c:v>12.648015143238434</c:v>
                </c:pt>
                <c:pt idx="6">
                  <c:v>11.356008312684033</c:v>
                </c:pt>
                <c:pt idx="7">
                  <c:v>10.408308898924677</c:v>
                </c:pt>
                <c:pt idx="8">
                  <c:v>9.7170518263958421</c:v>
                </c:pt>
                <c:pt idx="9">
                  <c:v>8.9236198857860511</c:v>
                </c:pt>
                <c:pt idx="10">
                  <c:v>7.7551607831029514</c:v>
                </c:pt>
                <c:pt idx="11">
                  <c:v>7.575157650207947</c:v>
                </c:pt>
                <c:pt idx="12">
                  <c:v>6.9594776961917795</c:v>
                </c:pt>
                <c:pt idx="13">
                  <c:v>5.7656685994589907</c:v>
                </c:pt>
                <c:pt idx="14">
                  <c:v>5.754392092408712</c:v>
                </c:pt>
                <c:pt idx="15">
                  <c:v>5.6523001921809328</c:v>
                </c:pt>
                <c:pt idx="16">
                  <c:v>5.3355663500010344</c:v>
                </c:pt>
                <c:pt idx="17">
                  <c:v>5.2355537061693305</c:v>
                </c:pt>
                <c:pt idx="18">
                  <c:v>5.0919758625450893</c:v>
                </c:pt>
                <c:pt idx="19">
                  <c:v>4.7878907818261709</c:v>
                </c:pt>
                <c:pt idx="20">
                  <c:v>4.7417906790586208</c:v>
                </c:pt>
                <c:pt idx="21">
                  <c:v>4.7401670973084169</c:v>
                </c:pt>
                <c:pt idx="22">
                  <c:v>4.6425960339057477</c:v>
                </c:pt>
                <c:pt idx="23">
                  <c:v>4.5434008835481148</c:v>
                </c:pt>
                <c:pt idx="24">
                  <c:v>4.3665671186347934</c:v>
                </c:pt>
                <c:pt idx="25">
                  <c:v>4.2280171910658799</c:v>
                </c:pt>
                <c:pt idx="26">
                  <c:v>4.2046227203464177</c:v>
                </c:pt>
                <c:pt idx="27">
                  <c:v>4.1059273157308569</c:v>
                </c:pt>
                <c:pt idx="28">
                  <c:v>4.0958720309253573</c:v>
                </c:pt>
                <c:pt idx="29">
                  <c:v>3.4650959572409255</c:v>
                </c:pt>
                <c:pt idx="30">
                  <c:v>3.4279365613484507</c:v>
                </c:pt>
                <c:pt idx="31">
                  <c:v>3.2993436402209353</c:v>
                </c:pt>
                <c:pt idx="32">
                  <c:v>2.9216448390985352</c:v>
                </c:pt>
                <c:pt idx="33">
                  <c:v>2.8188035297572411</c:v>
                </c:pt>
                <c:pt idx="34">
                  <c:v>2.8133242473299704</c:v>
                </c:pt>
                <c:pt idx="35">
                  <c:v>2.1784758864753551</c:v>
                </c:pt>
                <c:pt idx="36">
                  <c:v>2.0457649711803261</c:v>
                </c:pt>
                <c:pt idx="37">
                  <c:v>2.0391611029569061</c:v>
                </c:pt>
                <c:pt idx="38">
                  <c:v>2.0355728260043398</c:v>
                </c:pt>
                <c:pt idx="39">
                  <c:v>2.0277986870400291</c:v>
                </c:pt>
                <c:pt idx="40">
                  <c:v>2.0267639795764514</c:v>
                </c:pt>
                <c:pt idx="41">
                  <c:v>2.0167239972627562</c:v>
                </c:pt>
                <c:pt idx="42">
                  <c:v>1.8196467718339229</c:v>
                </c:pt>
                <c:pt idx="43">
                  <c:v>1.7993039804443931</c:v>
                </c:pt>
                <c:pt idx="44">
                  <c:v>1.7194516769116861</c:v>
                </c:pt>
                <c:pt idx="45">
                  <c:v>1.7139682806742254</c:v>
                </c:pt>
                <c:pt idx="46">
                  <c:v>1.7041938917201647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A-4271-9662-04C3E4846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[IF_Yopal_V4.xlsx]Bosque Fragmentado con vegetaci!TablaDinámica3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'Bosque Fragmentado con vegetaci'!$Y$58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'Bosque Fragmentado con vegetaci'!$X$59:$X$82</c:f>
              <c:strCache>
                <c:ptCount val="23"/>
                <c:pt idx="0">
                  <c:v>Abejon </c:v>
                </c:pt>
                <c:pt idx="1">
                  <c:v>Arenillo</c:v>
                </c:pt>
                <c:pt idx="2">
                  <c:v>Arrayan</c:v>
                </c:pt>
                <c:pt idx="3">
                  <c:v>Balso</c:v>
                </c:pt>
                <c:pt idx="4">
                  <c:v>Cachimbo</c:v>
                </c:pt>
                <c:pt idx="5">
                  <c:v>Cañafístulo</c:v>
                </c:pt>
                <c:pt idx="6">
                  <c:v>Cedro</c:v>
                </c:pt>
                <c:pt idx="7">
                  <c:v>Ceiba</c:v>
                </c:pt>
                <c:pt idx="8">
                  <c:v>Gallinero</c:v>
                </c:pt>
                <c:pt idx="9">
                  <c:v>Guacharaco</c:v>
                </c:pt>
                <c:pt idx="10">
                  <c:v>Guácimo</c:v>
                </c:pt>
                <c:pt idx="11">
                  <c:v>Guayacán Amarillo</c:v>
                </c:pt>
                <c:pt idx="12">
                  <c:v>Hobo</c:v>
                </c:pt>
                <c:pt idx="13">
                  <c:v>Leucaena</c:v>
                </c:pt>
                <c:pt idx="14">
                  <c:v>Melina</c:v>
                </c:pt>
                <c:pt idx="15">
                  <c:v>Mora</c:v>
                </c:pt>
                <c:pt idx="16">
                  <c:v>Muerto En Pie</c:v>
                </c:pt>
                <c:pt idx="17">
                  <c:v>Nacedero</c:v>
                </c:pt>
                <c:pt idx="18">
                  <c:v>Nauno</c:v>
                </c:pt>
                <c:pt idx="19">
                  <c:v>Pardillo</c:v>
                </c:pt>
                <c:pt idx="20">
                  <c:v>Sangro</c:v>
                </c:pt>
                <c:pt idx="21">
                  <c:v>Yarumo</c:v>
                </c:pt>
                <c:pt idx="22">
                  <c:v>Yopa</c:v>
                </c:pt>
              </c:strCache>
            </c:strRef>
          </c:cat>
          <c:val>
            <c:numRef>
              <c:f>'Bosque Fragmentado con vegetaci'!$Y$59:$Y$82</c:f>
              <c:numCache>
                <c:formatCode>General</c:formatCode>
                <c:ptCount val="23"/>
                <c:pt idx="0">
                  <c:v>0.134191</c:v>
                </c:pt>
                <c:pt idx="1">
                  <c:v>3.7157999999999997E-2</c:v>
                </c:pt>
                <c:pt idx="2">
                  <c:v>2.8453680000000001</c:v>
                </c:pt>
                <c:pt idx="3">
                  <c:v>2.2480720000000001</c:v>
                </c:pt>
                <c:pt idx="4">
                  <c:v>2.677206</c:v>
                </c:pt>
                <c:pt idx="5">
                  <c:v>0.99172100000000007</c:v>
                </c:pt>
                <c:pt idx="6">
                  <c:v>6.3123380000000004</c:v>
                </c:pt>
                <c:pt idx="7">
                  <c:v>2.7514560000000001</c:v>
                </c:pt>
                <c:pt idx="8">
                  <c:v>0.14718100000000001</c:v>
                </c:pt>
                <c:pt idx="9">
                  <c:v>2.028934</c:v>
                </c:pt>
                <c:pt idx="10">
                  <c:v>0.32161799999999996</c:v>
                </c:pt>
                <c:pt idx="11">
                  <c:v>1.5114399999999999</c:v>
                </c:pt>
                <c:pt idx="12">
                  <c:v>7.9774350000000007</c:v>
                </c:pt>
                <c:pt idx="13">
                  <c:v>0.68500300000000003</c:v>
                </c:pt>
                <c:pt idx="14">
                  <c:v>0.20804800000000001</c:v>
                </c:pt>
                <c:pt idx="15">
                  <c:v>0.29774400000000001</c:v>
                </c:pt>
                <c:pt idx="16">
                  <c:v>12.591987999999999</c:v>
                </c:pt>
                <c:pt idx="17">
                  <c:v>0.19515299999999999</c:v>
                </c:pt>
                <c:pt idx="18">
                  <c:v>7.6743100000000011</c:v>
                </c:pt>
                <c:pt idx="19">
                  <c:v>0.47086400000000006</c:v>
                </c:pt>
                <c:pt idx="20">
                  <c:v>7.7455550000000004</c:v>
                </c:pt>
                <c:pt idx="21">
                  <c:v>2.1733929999999999</c:v>
                </c:pt>
                <c:pt idx="22">
                  <c:v>1.6077460000000001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9C-4ABC-B9EA-15003D64C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5239983"/>
        <c:axId val="1074516303"/>
      </c:barChart>
      <c:catAx>
        <c:axId val="1105239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74516303"/>
        <c:crosses val="autoZero"/>
        <c:auto val="1"/>
        <c:lblAlgn val="ctr"/>
        <c:lblOffset val="100"/>
        <c:noMultiLvlLbl val="0"/>
      </c:catAx>
      <c:valAx>
        <c:axId val="1074516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0523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ABU RELATIVA (%)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ABU RELATIVA (%)</c:v>
          </c:tx>
          <c:invertIfNegative val="1"/>
          <c:cat>
            <c:strRef>
              <c:f>Graficas_BosqueFrag!$A$43:$A$64</c:f>
              <c:strCache>
                <c:ptCount val="22"/>
                <c:pt idx="0">
                  <c:v>Abejón</c:v>
                </c:pt>
                <c:pt idx="1">
                  <c:v>Arenillo</c:v>
                </c:pt>
                <c:pt idx="2">
                  <c:v>Arrayán</c:v>
                </c:pt>
                <c:pt idx="3">
                  <c:v>Balso</c:v>
                </c:pt>
                <c:pt idx="4">
                  <c:v>Cachimbo</c:v>
                </c:pt>
                <c:pt idx="5">
                  <c:v>Cañafístulo</c:v>
                </c:pt>
                <c:pt idx="6">
                  <c:v>Cedro</c:v>
                </c:pt>
                <c:pt idx="7">
                  <c:v>Ceiba</c:v>
                </c:pt>
                <c:pt idx="8">
                  <c:v>Gallinero</c:v>
                </c:pt>
                <c:pt idx="9">
                  <c:v>Guacharaco</c:v>
                </c:pt>
                <c:pt idx="10">
                  <c:v>Guayacán Amarillo</c:v>
                </c:pt>
                <c:pt idx="11">
                  <c:v>Guácimo</c:v>
                </c:pt>
                <c:pt idx="12">
                  <c:v>Hobo</c:v>
                </c:pt>
                <c:pt idx="13">
                  <c:v>Leucaena</c:v>
                </c:pt>
                <c:pt idx="14">
                  <c:v>Melina</c:v>
                </c:pt>
                <c:pt idx="15">
                  <c:v>Mora</c:v>
                </c:pt>
                <c:pt idx="16">
                  <c:v>Nacedero</c:v>
                </c:pt>
                <c:pt idx="17">
                  <c:v>Nauno</c:v>
                </c:pt>
                <c:pt idx="18">
                  <c:v>Pardillo</c:v>
                </c:pt>
                <c:pt idx="19">
                  <c:v>Sangro</c:v>
                </c:pt>
                <c:pt idx="20">
                  <c:v>Yarumo</c:v>
                </c:pt>
                <c:pt idx="21">
                  <c:v>Yopa</c:v>
                </c:pt>
              </c:strCache>
            </c:strRef>
          </c:cat>
          <c:val>
            <c:numRef>
              <c:f>Graficas_BosqueFrag!$B$43:$B$64</c:f>
              <c:numCache>
                <c:formatCode>General</c:formatCode>
                <c:ptCount val="22"/>
                <c:pt idx="0">
                  <c:v>1.2987012987012987</c:v>
                </c:pt>
                <c:pt idx="1">
                  <c:v>1.2987012987012987</c:v>
                </c:pt>
                <c:pt idx="2">
                  <c:v>5.1948051948051948</c:v>
                </c:pt>
                <c:pt idx="3">
                  <c:v>1.2987012987012987</c:v>
                </c:pt>
                <c:pt idx="4">
                  <c:v>2.5974025974025974</c:v>
                </c:pt>
                <c:pt idx="5">
                  <c:v>2.5974025974025974</c:v>
                </c:pt>
                <c:pt idx="6">
                  <c:v>7.7922077922077921</c:v>
                </c:pt>
                <c:pt idx="7">
                  <c:v>2.5974025974025974</c:v>
                </c:pt>
                <c:pt idx="8">
                  <c:v>1.2987012987012987</c:v>
                </c:pt>
                <c:pt idx="9">
                  <c:v>2.5974025974025974</c:v>
                </c:pt>
                <c:pt idx="10">
                  <c:v>2.5974025974025974</c:v>
                </c:pt>
                <c:pt idx="11">
                  <c:v>2.5974025974025974</c:v>
                </c:pt>
                <c:pt idx="12">
                  <c:v>5.1948051948051948</c:v>
                </c:pt>
                <c:pt idx="13">
                  <c:v>1.2987012987012987</c:v>
                </c:pt>
                <c:pt idx="14">
                  <c:v>1.2987012987012987</c:v>
                </c:pt>
                <c:pt idx="15">
                  <c:v>3.8961038961038961</c:v>
                </c:pt>
                <c:pt idx="16">
                  <c:v>2.5974025974025974</c:v>
                </c:pt>
                <c:pt idx="17">
                  <c:v>22.077922077922079</c:v>
                </c:pt>
                <c:pt idx="18">
                  <c:v>3.8961038961038961</c:v>
                </c:pt>
                <c:pt idx="19">
                  <c:v>19.480519480519483</c:v>
                </c:pt>
                <c:pt idx="20">
                  <c:v>5.1948051948051948</c:v>
                </c:pt>
                <c:pt idx="21">
                  <c:v>1.2987012987012987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C-487E-A782-E5D943524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FR ABSOLUTA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FR ABSOLUTA</c:v>
          </c:tx>
          <c:invertIfNegative val="1"/>
          <c:cat>
            <c:strRef>
              <c:f>Graficas_BosqueFrag!$D$43:$D$64</c:f>
              <c:strCache>
                <c:ptCount val="22"/>
                <c:pt idx="0">
                  <c:v>Abejón</c:v>
                </c:pt>
                <c:pt idx="1">
                  <c:v>Arenillo</c:v>
                </c:pt>
                <c:pt idx="2">
                  <c:v>Arrayán</c:v>
                </c:pt>
                <c:pt idx="3">
                  <c:v>Balso</c:v>
                </c:pt>
                <c:pt idx="4">
                  <c:v>Cachimbo</c:v>
                </c:pt>
                <c:pt idx="5">
                  <c:v>Cañafístulo</c:v>
                </c:pt>
                <c:pt idx="6">
                  <c:v>Cedro</c:v>
                </c:pt>
                <c:pt idx="7">
                  <c:v>Ceiba</c:v>
                </c:pt>
                <c:pt idx="8">
                  <c:v>Gallinero</c:v>
                </c:pt>
                <c:pt idx="9">
                  <c:v>Guacharaco</c:v>
                </c:pt>
                <c:pt idx="10">
                  <c:v>Guayacán Amarillo</c:v>
                </c:pt>
                <c:pt idx="11">
                  <c:v>Guácimo</c:v>
                </c:pt>
                <c:pt idx="12">
                  <c:v>Hobo</c:v>
                </c:pt>
                <c:pt idx="13">
                  <c:v>Leucaena</c:v>
                </c:pt>
                <c:pt idx="14">
                  <c:v>Melina</c:v>
                </c:pt>
                <c:pt idx="15">
                  <c:v>Mora</c:v>
                </c:pt>
                <c:pt idx="16">
                  <c:v>Nacedero</c:v>
                </c:pt>
                <c:pt idx="17">
                  <c:v>Nauno</c:v>
                </c:pt>
                <c:pt idx="18">
                  <c:v>Pardillo</c:v>
                </c:pt>
                <c:pt idx="19">
                  <c:v>Sangro</c:v>
                </c:pt>
                <c:pt idx="20">
                  <c:v>Yarumo</c:v>
                </c:pt>
                <c:pt idx="21">
                  <c:v>Yopa</c:v>
                </c:pt>
              </c:strCache>
            </c:strRef>
          </c:cat>
          <c:val>
            <c:numRef>
              <c:f>Graficas_BosqueFrag!$E$43:$E$64</c:f>
              <c:numCache>
                <c:formatCode>General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D-4AE9-9FBF-FD81A1B76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FR RELATIVA (%)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FR RELATIVA (%)</c:v>
          </c:tx>
          <c:invertIfNegative val="1"/>
          <c:cat>
            <c:strRef>
              <c:f>Graficas_BosqueFrag!$G$43:$G$64</c:f>
              <c:strCache>
                <c:ptCount val="22"/>
                <c:pt idx="0">
                  <c:v>Abejón</c:v>
                </c:pt>
                <c:pt idx="1">
                  <c:v>Arenillo</c:v>
                </c:pt>
                <c:pt idx="2">
                  <c:v>Arrayán</c:v>
                </c:pt>
                <c:pt idx="3">
                  <c:v>Balso</c:v>
                </c:pt>
                <c:pt idx="4">
                  <c:v>Cachimbo</c:v>
                </c:pt>
                <c:pt idx="5">
                  <c:v>Cañafístulo</c:v>
                </c:pt>
                <c:pt idx="6">
                  <c:v>Cedro</c:v>
                </c:pt>
                <c:pt idx="7">
                  <c:v>Ceiba</c:v>
                </c:pt>
                <c:pt idx="8">
                  <c:v>Gallinero</c:v>
                </c:pt>
                <c:pt idx="9">
                  <c:v>Guacharaco</c:v>
                </c:pt>
                <c:pt idx="10">
                  <c:v>Guayacán Amarillo</c:v>
                </c:pt>
                <c:pt idx="11">
                  <c:v>Guácimo</c:v>
                </c:pt>
                <c:pt idx="12">
                  <c:v>Hobo</c:v>
                </c:pt>
                <c:pt idx="13">
                  <c:v>Leucaena</c:v>
                </c:pt>
                <c:pt idx="14">
                  <c:v>Melina</c:v>
                </c:pt>
                <c:pt idx="15">
                  <c:v>Mora</c:v>
                </c:pt>
                <c:pt idx="16">
                  <c:v>Nacedero</c:v>
                </c:pt>
                <c:pt idx="17">
                  <c:v>Nauno</c:v>
                </c:pt>
                <c:pt idx="18">
                  <c:v>Pardillo</c:v>
                </c:pt>
                <c:pt idx="19">
                  <c:v>Sangro</c:v>
                </c:pt>
                <c:pt idx="20">
                  <c:v>Yarumo</c:v>
                </c:pt>
                <c:pt idx="21">
                  <c:v>Yopa</c:v>
                </c:pt>
              </c:strCache>
            </c:strRef>
          </c:cat>
          <c:val>
            <c:numRef>
              <c:f>Graficas_BosqueFrag!$H$43:$H$64</c:f>
              <c:numCache>
                <c:formatCode>General</c:formatCode>
                <c:ptCount val="22"/>
                <c:pt idx="0">
                  <c:v>4.5454545454545459</c:v>
                </c:pt>
                <c:pt idx="1">
                  <c:v>4.5454545454545459</c:v>
                </c:pt>
                <c:pt idx="2">
                  <c:v>4.5454545454545459</c:v>
                </c:pt>
                <c:pt idx="3">
                  <c:v>4.5454545454545459</c:v>
                </c:pt>
                <c:pt idx="4">
                  <c:v>4.5454545454545459</c:v>
                </c:pt>
                <c:pt idx="5">
                  <c:v>4.5454545454545459</c:v>
                </c:pt>
                <c:pt idx="6">
                  <c:v>4.5454545454545459</c:v>
                </c:pt>
                <c:pt idx="7">
                  <c:v>4.5454545454545459</c:v>
                </c:pt>
                <c:pt idx="8">
                  <c:v>4.5454545454545459</c:v>
                </c:pt>
                <c:pt idx="9">
                  <c:v>4.5454545454545459</c:v>
                </c:pt>
                <c:pt idx="10">
                  <c:v>4.5454545454545459</c:v>
                </c:pt>
                <c:pt idx="11">
                  <c:v>4.5454545454545459</c:v>
                </c:pt>
                <c:pt idx="12">
                  <c:v>4.5454545454545459</c:v>
                </c:pt>
                <c:pt idx="13">
                  <c:v>4.5454545454545459</c:v>
                </c:pt>
                <c:pt idx="14">
                  <c:v>4.5454545454545459</c:v>
                </c:pt>
                <c:pt idx="15">
                  <c:v>4.5454545454545459</c:v>
                </c:pt>
                <c:pt idx="16">
                  <c:v>4.5454545454545459</c:v>
                </c:pt>
                <c:pt idx="17">
                  <c:v>4.5454545454545459</c:v>
                </c:pt>
                <c:pt idx="18">
                  <c:v>4.5454545454545459</c:v>
                </c:pt>
                <c:pt idx="19">
                  <c:v>4.5454545454545459</c:v>
                </c:pt>
                <c:pt idx="20">
                  <c:v>4.5454545454545459</c:v>
                </c:pt>
                <c:pt idx="21">
                  <c:v>4.5454545454545459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C5-4D8E-ACAD-25A6B1553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DO ABSOLUTA (m²)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DO ABSOLUTA (m²)</c:v>
          </c:tx>
          <c:invertIfNegative val="1"/>
          <c:cat>
            <c:strRef>
              <c:f>Graficas_BosqueFrag!$J$43:$J$64</c:f>
              <c:strCache>
                <c:ptCount val="22"/>
                <c:pt idx="0">
                  <c:v>Abejón</c:v>
                </c:pt>
                <c:pt idx="1">
                  <c:v>Arenillo</c:v>
                </c:pt>
                <c:pt idx="2">
                  <c:v>Arrayán</c:v>
                </c:pt>
                <c:pt idx="3">
                  <c:v>Balso</c:v>
                </c:pt>
                <c:pt idx="4">
                  <c:v>Cachimbo</c:v>
                </c:pt>
                <c:pt idx="5">
                  <c:v>Cañafístulo</c:v>
                </c:pt>
                <c:pt idx="6">
                  <c:v>Cedro</c:v>
                </c:pt>
                <c:pt idx="7">
                  <c:v>Ceiba</c:v>
                </c:pt>
                <c:pt idx="8">
                  <c:v>Gallinero</c:v>
                </c:pt>
                <c:pt idx="9">
                  <c:v>Guacharaco</c:v>
                </c:pt>
                <c:pt idx="10">
                  <c:v>Guayacán Amarillo</c:v>
                </c:pt>
                <c:pt idx="11">
                  <c:v>Guácimo</c:v>
                </c:pt>
                <c:pt idx="12">
                  <c:v>Hobo</c:v>
                </c:pt>
                <c:pt idx="13">
                  <c:v>Leucaena</c:v>
                </c:pt>
                <c:pt idx="14">
                  <c:v>Melina</c:v>
                </c:pt>
                <c:pt idx="15">
                  <c:v>Mora</c:v>
                </c:pt>
                <c:pt idx="16">
                  <c:v>Nacedero</c:v>
                </c:pt>
                <c:pt idx="17">
                  <c:v>Nauno</c:v>
                </c:pt>
                <c:pt idx="18">
                  <c:v>Pardillo</c:v>
                </c:pt>
                <c:pt idx="19">
                  <c:v>Sangro</c:v>
                </c:pt>
                <c:pt idx="20">
                  <c:v>Yarumo</c:v>
                </c:pt>
                <c:pt idx="21">
                  <c:v>Yopa</c:v>
                </c:pt>
              </c:strCache>
            </c:strRef>
          </c:cat>
          <c:val>
            <c:numRef>
              <c:f>Graficas_BosqueFrag!$K$43:$K$64</c:f>
              <c:numCache>
                <c:formatCode>General</c:formatCode>
                <c:ptCount val="22"/>
                <c:pt idx="0">
                  <c:v>1.4714E-2</c:v>
                </c:pt>
                <c:pt idx="1">
                  <c:v>8.149E-3</c:v>
                </c:pt>
                <c:pt idx="2">
                  <c:v>0.33137700000000003</c:v>
                </c:pt>
                <c:pt idx="3">
                  <c:v>0.246499</c:v>
                </c:pt>
                <c:pt idx="4">
                  <c:v>0.34448299999999998</c:v>
                </c:pt>
                <c:pt idx="5">
                  <c:v>0.111926</c:v>
                </c:pt>
                <c:pt idx="6">
                  <c:v>0.6764969999999999</c:v>
                </c:pt>
                <c:pt idx="7">
                  <c:v>0.29031499999999999</c:v>
                </c:pt>
                <c:pt idx="8">
                  <c:v>2.1517999999999999E-2</c:v>
                </c:pt>
                <c:pt idx="9">
                  <c:v>0.22773499999999999</c:v>
                </c:pt>
                <c:pt idx="10">
                  <c:v>0.16572799999999999</c:v>
                </c:pt>
                <c:pt idx="11">
                  <c:v>3.585E-2</c:v>
                </c:pt>
                <c:pt idx="12">
                  <c:v>0.89119599999999999</c:v>
                </c:pt>
                <c:pt idx="13">
                  <c:v>1.2732E-2</c:v>
                </c:pt>
                <c:pt idx="14">
                  <c:v>3.4217999999999998E-2</c:v>
                </c:pt>
                <c:pt idx="15">
                  <c:v>4.5430999999999999E-2</c:v>
                </c:pt>
                <c:pt idx="16">
                  <c:v>2.1398E-2</c:v>
                </c:pt>
                <c:pt idx="17">
                  <c:v>0.90047300000000008</c:v>
                </c:pt>
                <c:pt idx="18">
                  <c:v>5.9380000000000002E-2</c:v>
                </c:pt>
                <c:pt idx="19">
                  <c:v>0.87727800000000022</c:v>
                </c:pt>
                <c:pt idx="20">
                  <c:v>0.23830999999999999</c:v>
                </c:pt>
                <c:pt idx="21">
                  <c:v>0.176288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F-4D12-B794-2606C0AE6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DO RELATIVA (%)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DO RELATIVA (%)</c:v>
          </c:tx>
          <c:invertIfNegative val="1"/>
          <c:cat>
            <c:strRef>
              <c:f>Graficas_BosqueFrag!$M$43:$M$64</c:f>
              <c:strCache>
                <c:ptCount val="22"/>
                <c:pt idx="0">
                  <c:v>Abejón</c:v>
                </c:pt>
                <c:pt idx="1">
                  <c:v>Arenillo</c:v>
                </c:pt>
                <c:pt idx="2">
                  <c:v>Arrayán</c:v>
                </c:pt>
                <c:pt idx="3">
                  <c:v>Balso</c:v>
                </c:pt>
                <c:pt idx="4">
                  <c:v>Cachimbo</c:v>
                </c:pt>
                <c:pt idx="5">
                  <c:v>Cañafístulo</c:v>
                </c:pt>
                <c:pt idx="6">
                  <c:v>Cedro</c:v>
                </c:pt>
                <c:pt idx="7">
                  <c:v>Ceiba</c:v>
                </c:pt>
                <c:pt idx="8">
                  <c:v>Gallinero</c:v>
                </c:pt>
                <c:pt idx="9">
                  <c:v>Guacharaco</c:v>
                </c:pt>
                <c:pt idx="10">
                  <c:v>Guayacán Amarillo</c:v>
                </c:pt>
                <c:pt idx="11">
                  <c:v>Guácimo</c:v>
                </c:pt>
                <c:pt idx="12">
                  <c:v>Hobo</c:v>
                </c:pt>
                <c:pt idx="13">
                  <c:v>Leucaena</c:v>
                </c:pt>
                <c:pt idx="14">
                  <c:v>Melina</c:v>
                </c:pt>
                <c:pt idx="15">
                  <c:v>Mora</c:v>
                </c:pt>
                <c:pt idx="16">
                  <c:v>Nacedero</c:v>
                </c:pt>
                <c:pt idx="17">
                  <c:v>Nauno</c:v>
                </c:pt>
                <c:pt idx="18">
                  <c:v>Pardillo</c:v>
                </c:pt>
                <c:pt idx="19">
                  <c:v>Sangro</c:v>
                </c:pt>
                <c:pt idx="20">
                  <c:v>Yarumo</c:v>
                </c:pt>
                <c:pt idx="21">
                  <c:v>Yopa</c:v>
                </c:pt>
              </c:strCache>
            </c:strRef>
          </c:cat>
          <c:val>
            <c:numRef>
              <c:f>Graficas_BosqueFrag!$N$43:$N$64</c:f>
              <c:numCache>
                <c:formatCode>General</c:formatCode>
                <c:ptCount val="22"/>
                <c:pt idx="0">
                  <c:v>0.2567218500583181</c:v>
                </c:pt>
                <c:pt idx="1">
                  <c:v>0.14217930923781666</c:v>
                </c:pt>
                <c:pt idx="2">
                  <c:v>5.7816852322125376</c:v>
                </c:pt>
                <c:pt idx="3">
                  <c:v>4.3007801629417797</c:v>
                </c:pt>
                <c:pt idx="4">
                  <c:v>6.0103515749381264</c:v>
                </c:pt>
                <c:pt idx="5">
                  <c:v>1.9528238269421849</c:v>
                </c:pt>
                <c:pt idx="6">
                  <c:v>11.803150835863937</c:v>
                </c:pt>
                <c:pt idx="7">
                  <c:v>5.0652578428490287</c:v>
                </c:pt>
                <c:pt idx="8">
                  <c:v>0.37543433257814929</c:v>
                </c:pt>
                <c:pt idx="9">
                  <c:v>3.9733961209073714</c:v>
                </c:pt>
                <c:pt idx="10">
                  <c:v>2.8915317905712201</c:v>
                </c:pt>
                <c:pt idx="11">
                  <c:v>0.62549125489946333</c:v>
                </c:pt>
                <c:pt idx="12">
                  <c:v>15.549101935882344</c:v>
                </c:pt>
                <c:pt idx="13">
                  <c:v>0.22214099462705625</c:v>
                </c:pt>
                <c:pt idx="14">
                  <c:v>0.59701700865132046</c:v>
                </c:pt>
                <c:pt idx="15">
                  <c:v>0.79265531942364054</c:v>
                </c:pt>
                <c:pt idx="16">
                  <c:v>0.37334063800107997</c:v>
                </c:pt>
                <c:pt idx="17">
                  <c:v>15.710961974144617</c:v>
                </c:pt>
                <c:pt idx="18">
                  <c:v>1.0360298665531418</c:v>
                </c:pt>
                <c:pt idx="19">
                  <c:v>15.306268259851926</c:v>
                </c:pt>
                <c:pt idx="20">
                  <c:v>4.1579029555116067</c:v>
                </c:pt>
                <c:pt idx="21">
                  <c:v>3.0757769133533222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5-4D67-BBC9-247F4FF3E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s-CO"/>
              <a:t>IVI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IVI</c:v>
          </c:tx>
          <c:invertIfNegative val="1"/>
          <c:cat>
            <c:strRef>
              <c:f>Graficas_BosqueFrag!$P$43:$P$64</c:f>
              <c:strCache>
                <c:ptCount val="22"/>
                <c:pt idx="0">
                  <c:v>Abejón</c:v>
                </c:pt>
                <c:pt idx="1">
                  <c:v>Arenillo</c:v>
                </c:pt>
                <c:pt idx="2">
                  <c:v>Arrayán</c:v>
                </c:pt>
                <c:pt idx="3">
                  <c:v>Balso</c:v>
                </c:pt>
                <c:pt idx="4">
                  <c:v>Cachimbo</c:v>
                </c:pt>
                <c:pt idx="5">
                  <c:v>Cañafístulo</c:v>
                </c:pt>
                <c:pt idx="6">
                  <c:v>Cedro</c:v>
                </c:pt>
                <c:pt idx="7">
                  <c:v>Ceiba</c:v>
                </c:pt>
                <c:pt idx="8">
                  <c:v>Gallinero</c:v>
                </c:pt>
                <c:pt idx="9">
                  <c:v>Guacharaco</c:v>
                </c:pt>
                <c:pt idx="10">
                  <c:v>Guayacán Amarillo</c:v>
                </c:pt>
                <c:pt idx="11">
                  <c:v>Guácimo</c:v>
                </c:pt>
                <c:pt idx="12">
                  <c:v>Hobo</c:v>
                </c:pt>
                <c:pt idx="13">
                  <c:v>Leucaena</c:v>
                </c:pt>
                <c:pt idx="14">
                  <c:v>Melina</c:v>
                </c:pt>
                <c:pt idx="15">
                  <c:v>Mora</c:v>
                </c:pt>
                <c:pt idx="16">
                  <c:v>Nacedero</c:v>
                </c:pt>
                <c:pt idx="17">
                  <c:v>Nauno</c:v>
                </c:pt>
                <c:pt idx="18">
                  <c:v>Pardillo</c:v>
                </c:pt>
                <c:pt idx="19">
                  <c:v>Sangro</c:v>
                </c:pt>
                <c:pt idx="20">
                  <c:v>Yarumo</c:v>
                </c:pt>
                <c:pt idx="21">
                  <c:v>Yopa</c:v>
                </c:pt>
              </c:strCache>
            </c:strRef>
          </c:cat>
          <c:val>
            <c:numRef>
              <c:f>Graficas_BosqueFrag!$Q$43:$Q$64</c:f>
              <c:numCache>
                <c:formatCode>General</c:formatCode>
                <c:ptCount val="22"/>
                <c:pt idx="0">
                  <c:v>6.1008776942141623</c:v>
                </c:pt>
                <c:pt idx="1">
                  <c:v>5.9863351533936608</c:v>
                </c:pt>
                <c:pt idx="2">
                  <c:v>15.52194497247228</c:v>
                </c:pt>
                <c:pt idx="3">
                  <c:v>10.144936007097623</c:v>
                </c:pt>
                <c:pt idx="4">
                  <c:v>13.15320871779527</c:v>
                </c:pt>
                <c:pt idx="5">
                  <c:v>9.0956809697993286</c:v>
                </c:pt>
                <c:pt idx="6">
                  <c:v>24.140813173526276</c:v>
                </c:pt>
                <c:pt idx="7">
                  <c:v>12.208114985706171</c:v>
                </c:pt>
                <c:pt idx="8">
                  <c:v>6.2195901767339938</c:v>
                </c:pt>
                <c:pt idx="9">
                  <c:v>11.116253263764515</c:v>
                </c:pt>
                <c:pt idx="10">
                  <c:v>10.034388933428364</c:v>
                </c:pt>
                <c:pt idx="11">
                  <c:v>7.7683483977566068</c:v>
                </c:pt>
                <c:pt idx="12">
                  <c:v>25.289361676142086</c:v>
                </c:pt>
                <c:pt idx="13">
                  <c:v>6.0662968387829004</c:v>
                </c:pt>
                <c:pt idx="14">
                  <c:v>6.4411728528071652</c:v>
                </c:pt>
                <c:pt idx="15">
                  <c:v>9.2342137609820831</c:v>
                </c:pt>
                <c:pt idx="16">
                  <c:v>7.5161977808582234</c:v>
                </c:pt>
                <c:pt idx="17">
                  <c:v>42.334338597521239</c:v>
                </c:pt>
                <c:pt idx="18">
                  <c:v>9.4775883081115833</c:v>
                </c:pt>
                <c:pt idx="19">
                  <c:v>39.332242285825956</c:v>
                </c:pt>
                <c:pt idx="20">
                  <c:v>13.898162695771347</c:v>
                </c:pt>
                <c:pt idx="21">
                  <c:v>8.9199327575091658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C1-44E1-B64E-EF96DBE08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N.º individuos</c:v>
          </c:tx>
          <c:invertIfNegative val="1"/>
          <c:cat>
            <c:strRef>
              <c:f>Familias_BosqueFrag!$A$4:$A$16</c:f>
              <c:strCache>
                <c:ptCount val="13"/>
                <c:pt idx="0">
                  <c:v>Fabaceae</c:v>
                </c:pt>
                <c:pt idx="1">
                  <c:v>Meliaceae</c:v>
                </c:pt>
                <c:pt idx="2">
                  <c:v>Anacardiaceae</c:v>
                </c:pt>
                <c:pt idx="3">
                  <c:v>Malvaceae</c:v>
                </c:pt>
                <c:pt idx="4">
                  <c:v>Cecropiaceae</c:v>
                </c:pt>
                <c:pt idx="5">
                  <c:v>Myrtaceae</c:v>
                </c:pt>
                <c:pt idx="6">
                  <c:v>Boraginaceae</c:v>
                </c:pt>
                <c:pt idx="7">
                  <c:v>Moraceae</c:v>
                </c:pt>
                <c:pt idx="8">
                  <c:v>Acanthaceae</c:v>
                </c:pt>
                <c:pt idx="9">
                  <c:v>Bignoniaceae</c:v>
                </c:pt>
                <c:pt idx="10">
                  <c:v>Sapindaceae</c:v>
                </c:pt>
                <c:pt idx="11">
                  <c:v>Lamiaceae</c:v>
                </c:pt>
                <c:pt idx="12">
                  <c:v>Vochysiaceae</c:v>
                </c:pt>
              </c:strCache>
            </c:strRef>
          </c:cat>
          <c:val>
            <c:numRef>
              <c:f>Familias_BosqueFrag!$C$4:$C$16</c:f>
              <c:numCache>
                <c:formatCode>General</c:formatCode>
                <c:ptCount val="13"/>
                <c:pt idx="0">
                  <c:v>39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8-453A-8A07-6CA84AC74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N.º individuos</c:v>
          </c:tx>
          <c:invertIfNegative val="1"/>
          <c:cat>
            <c:strRef>
              <c:f>CompFloris_BosqueFrag!$A$11:$A$33</c:f>
              <c:strCache>
                <c:ptCount val="23"/>
                <c:pt idx="0">
                  <c:v>Nauno</c:v>
                </c:pt>
                <c:pt idx="1">
                  <c:v>Sangro</c:v>
                </c:pt>
                <c:pt idx="2">
                  <c:v>Cedro</c:v>
                </c:pt>
                <c:pt idx="3">
                  <c:v>Arrayán</c:v>
                </c:pt>
                <c:pt idx="4">
                  <c:v>Hobo</c:v>
                </c:pt>
                <c:pt idx="5">
                  <c:v>Yarumo</c:v>
                </c:pt>
                <c:pt idx="6">
                  <c:v>Mora</c:v>
                </c:pt>
                <c:pt idx="7">
                  <c:v>Cachimbo</c:v>
                </c:pt>
                <c:pt idx="8">
                  <c:v>Cañafístulo</c:v>
                </c:pt>
                <c:pt idx="9">
                  <c:v>Ceiba</c:v>
                </c:pt>
                <c:pt idx="10">
                  <c:v>Guacharaco</c:v>
                </c:pt>
                <c:pt idx="11">
                  <c:v>Guayacán Amarillo</c:v>
                </c:pt>
                <c:pt idx="12">
                  <c:v>Guácimo</c:v>
                </c:pt>
                <c:pt idx="13">
                  <c:v>Nacedero</c:v>
                </c:pt>
                <c:pt idx="14">
                  <c:v>Pardillo</c:v>
                </c:pt>
                <c:pt idx="15">
                  <c:v>Abejón</c:v>
                </c:pt>
                <c:pt idx="16">
                  <c:v>Arenillo</c:v>
                </c:pt>
                <c:pt idx="17">
                  <c:v>Balso</c:v>
                </c:pt>
                <c:pt idx="18">
                  <c:v>Gallinero</c:v>
                </c:pt>
                <c:pt idx="19">
                  <c:v>Leucaena</c:v>
                </c:pt>
                <c:pt idx="20">
                  <c:v>Melina</c:v>
                </c:pt>
                <c:pt idx="21">
                  <c:v>Pardillo</c:v>
                </c:pt>
                <c:pt idx="22">
                  <c:v>Yopa</c:v>
                </c:pt>
              </c:strCache>
            </c:strRef>
          </c:cat>
          <c:val>
            <c:numRef>
              <c:f>CompFloris_BosqueFrag!$D$11:$D$33</c:f>
              <c:numCache>
                <c:formatCode>General</c:formatCode>
                <c:ptCount val="23"/>
                <c:pt idx="0">
                  <c:v>17</c:v>
                </c:pt>
                <c:pt idx="1">
                  <c:v>15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1-4940-8A0C-C037B910A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533399</xdr:colOff>
      <xdr:row>71</xdr:row>
      <xdr:rowOff>16327</xdr:rowOff>
    </xdr:from>
    <xdr:to>
      <xdr:col>12</xdr:col>
      <xdr:colOff>2046513</xdr:colOff>
      <xdr:row>98</xdr:row>
      <xdr:rowOff>130629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64425A4-EA69-042B-A062-B9BE27BFE3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6858000" cy="34290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DDE2DC16-DD27-4688-BCB1-6E1D1C5619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21</xdr:row>
      <xdr:rowOff>0</xdr:rowOff>
    </xdr:from>
    <xdr:ext cx="6858000" cy="3429000"/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C6CC91E8-BCF1-49C3-BE4D-FE66DC435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41</xdr:row>
      <xdr:rowOff>0</xdr:rowOff>
    </xdr:from>
    <xdr:ext cx="6858000" cy="3429000"/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D92FAB12-00D9-456A-B936-0ECD655F7F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0</xdr:colOff>
      <xdr:row>61</xdr:row>
      <xdr:rowOff>0</xdr:rowOff>
    </xdr:from>
    <xdr:ext cx="6858000" cy="3429000"/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ADD94C5A-E172-4738-A7E0-F8A527B088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8</xdr:col>
      <xdr:colOff>0</xdr:colOff>
      <xdr:row>81</xdr:row>
      <xdr:rowOff>0</xdr:rowOff>
    </xdr:from>
    <xdr:ext cx="6858000" cy="3429000"/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39BA6136-0091-41ED-9BCB-2CCF9F92B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0</xdr:colOff>
      <xdr:row>101</xdr:row>
      <xdr:rowOff>0</xdr:rowOff>
    </xdr:from>
    <xdr:ext cx="6858000" cy="3429000"/>
    <xdr:graphicFrame macro="">
      <xdr:nvGraphicFramePr>
        <xdr:cNvPr id="7" name="Chart">
          <a:extLst>
            <a:ext uri="{FF2B5EF4-FFF2-40B4-BE49-F238E27FC236}">
              <a16:creationId xmlns:a16="http://schemas.microsoft.com/office/drawing/2014/main" id="{90C3CEB7-82A3-44D8-8DAA-D4AEAF44E0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446314</xdr:colOff>
      <xdr:row>83</xdr:row>
      <xdr:rowOff>92527</xdr:rowOff>
    </xdr:from>
    <xdr:to>
      <xdr:col>26</xdr:col>
      <xdr:colOff>65314</xdr:colOff>
      <xdr:row>104</xdr:row>
      <xdr:rowOff>43542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E9E79B6-BEDE-BEE6-15B9-68C3F7FE9A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3294964B-1C64-4674-B6BC-043E578A9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0</xdr:row>
      <xdr:rowOff>96982</xdr:rowOff>
    </xdr:from>
    <xdr:to>
      <xdr:col>17</xdr:col>
      <xdr:colOff>0</xdr:colOff>
      <xdr:row>20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20490F79-A93B-493F-BC44-D612BF408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2</xdr:row>
      <xdr:rowOff>0</xdr:rowOff>
    </xdr:from>
    <xdr:to>
      <xdr:col>26</xdr:col>
      <xdr:colOff>0</xdr:colOff>
      <xdr:row>20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399B06E9-FAAE-4925-A413-C99EDA58C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8</xdr:col>
      <xdr:colOff>0</xdr:colOff>
      <xdr:row>39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7C41ED0F-00C4-4984-A1A3-1DDA3FD397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17</xdr:col>
      <xdr:colOff>0</xdr:colOff>
      <xdr:row>39</xdr:row>
      <xdr:rowOff>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D7255DD2-C183-4867-9322-834E978DAA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0</xdr:colOff>
      <xdr:row>21</xdr:row>
      <xdr:rowOff>0</xdr:rowOff>
    </xdr:from>
    <xdr:to>
      <xdr:col>26</xdr:col>
      <xdr:colOff>0</xdr:colOff>
      <xdr:row>39</xdr:row>
      <xdr:rowOff>0</xdr:rowOff>
    </xdr:to>
    <xdr:graphicFrame macro="">
      <xdr:nvGraphicFramePr>
        <xdr:cNvPr id="7" name="Chart">
          <a:extLst>
            <a:ext uri="{FF2B5EF4-FFF2-40B4-BE49-F238E27FC236}">
              <a16:creationId xmlns:a16="http://schemas.microsoft.com/office/drawing/2014/main" id="{648391EA-3E5A-47C2-B877-3E5234A626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D77B856-EF29-4EB9-AD35-A7D964769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BBB746AD-6DEF-4688-A44B-259318BBC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VI_bosque_fragmentado_vegetacion_secundaria.xlsx" TargetMode="External"/><Relationship Id="rId2" Type="http://schemas.openxmlformats.org/officeDocument/2006/relationships/externalLinkPath" Target="file:///D:\Documentos\APROVECHAMIENTOS\MALECON%20YOPAL\NUEVO%20APROVECHAMIENTO\IVI_bosque_fragmentado_vegetacion_secundaria.xlsx" TargetMode="External"/><Relationship Id="rId1" Type="http://schemas.openxmlformats.org/officeDocument/2006/relationships/externalLinkPath" Target="/Documentos/APROVECHAMIENTOS/MALECON%20YOPAL/NUEVO%20APROVECHAMIENTO/IVI_bosque_fragmentado_vegetacion_secunda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se inventario"/>
    </sheetNames>
    <sheetDataSet>
      <sheetData sheetId="0">
        <row r="2">
          <cell r="C2" t="str">
            <v>Nauno</v>
          </cell>
          <cell r="F2">
            <v>4.4762000000000003E-2</v>
          </cell>
          <cell r="I2">
            <v>1</v>
          </cell>
        </row>
        <row r="3">
          <cell r="C3" t="str">
            <v>Balso</v>
          </cell>
          <cell r="F3">
            <v>0.246499</v>
          </cell>
          <cell r="I3">
            <v>1</v>
          </cell>
        </row>
        <row r="4">
          <cell r="C4" t="str">
            <v>Nacedero</v>
          </cell>
          <cell r="F4">
            <v>8.6660000000000001E-3</v>
          </cell>
          <cell r="I4">
            <v>1</v>
          </cell>
        </row>
        <row r="5">
          <cell r="C5" t="str">
            <v>Gallinero</v>
          </cell>
          <cell r="F5">
            <v>2.1517999999999999E-2</v>
          </cell>
          <cell r="I5">
            <v>1</v>
          </cell>
        </row>
        <row r="6">
          <cell r="C6" t="str">
            <v>Nacedero</v>
          </cell>
          <cell r="F6">
            <v>1.2732E-2</v>
          </cell>
          <cell r="I6">
            <v>1</v>
          </cell>
        </row>
        <row r="7">
          <cell r="C7" t="str">
            <v>Yarumo</v>
          </cell>
          <cell r="F7">
            <v>3.1584000000000001E-2</v>
          </cell>
          <cell r="I7">
            <v>1</v>
          </cell>
        </row>
        <row r="8">
          <cell r="C8" t="str">
            <v>Cañafístulo</v>
          </cell>
          <cell r="F8">
            <v>9.2818999999999999E-2</v>
          </cell>
          <cell r="I8">
            <v>1</v>
          </cell>
        </row>
        <row r="9">
          <cell r="C9" t="str">
            <v>Muerto En Pie</v>
          </cell>
          <cell r="F9">
            <v>0.29641800000000001</v>
          </cell>
          <cell r="I9">
            <v>0</v>
          </cell>
        </row>
        <row r="10">
          <cell r="C10" t="str">
            <v>Melina</v>
          </cell>
          <cell r="F10">
            <v>7.162E-3</v>
          </cell>
          <cell r="I10">
            <v>1</v>
          </cell>
        </row>
        <row r="11">
          <cell r="C11" t="str">
            <v>Mora</v>
          </cell>
          <cell r="F11">
            <v>2.1517999999999999E-2</v>
          </cell>
          <cell r="I11">
            <v>1</v>
          </cell>
        </row>
        <row r="12">
          <cell r="C12" t="str">
            <v>Hobo</v>
          </cell>
          <cell r="F12">
            <v>3.3620999999999998E-2</v>
          </cell>
          <cell r="I12">
            <v>1</v>
          </cell>
        </row>
        <row r="13">
          <cell r="C13" t="str">
            <v>Mora</v>
          </cell>
          <cell r="F13">
            <v>1.4714E-2</v>
          </cell>
          <cell r="I13">
            <v>1</v>
          </cell>
        </row>
        <row r="14">
          <cell r="C14" t="str">
            <v>Sangro</v>
          </cell>
          <cell r="F14">
            <v>0.10161199999999999</v>
          </cell>
          <cell r="I14">
            <v>1</v>
          </cell>
        </row>
        <row r="15">
          <cell r="C15" t="str">
            <v>Yarumo</v>
          </cell>
          <cell r="F15">
            <v>4.7181000000000001E-2</v>
          </cell>
          <cell r="I15">
            <v>1</v>
          </cell>
        </row>
        <row r="16">
          <cell r="C16" t="str">
            <v>Mora</v>
          </cell>
          <cell r="F16">
            <v>9.1990000000000006E-3</v>
          </cell>
          <cell r="I16">
            <v>1</v>
          </cell>
        </row>
        <row r="17">
          <cell r="C17" t="str">
            <v>Sangro</v>
          </cell>
          <cell r="F17">
            <v>2.8648E-2</v>
          </cell>
          <cell r="I17">
            <v>1</v>
          </cell>
        </row>
        <row r="18">
          <cell r="C18" t="str">
            <v>Sangro</v>
          </cell>
          <cell r="F18">
            <v>2.8648E-2</v>
          </cell>
          <cell r="I18">
            <v>1</v>
          </cell>
        </row>
        <row r="19">
          <cell r="C19" t="str">
            <v>Yarumo</v>
          </cell>
          <cell r="F19">
            <v>7.1818999999999994E-2</v>
          </cell>
          <cell r="I19">
            <v>1</v>
          </cell>
        </row>
        <row r="20">
          <cell r="C20" t="str">
            <v>Guácimo</v>
          </cell>
          <cell r="F20">
            <v>2.7701E-2</v>
          </cell>
          <cell r="I20">
            <v>1</v>
          </cell>
        </row>
        <row r="21">
          <cell r="C21" t="str">
            <v>Sangro</v>
          </cell>
          <cell r="F21">
            <v>2.8648E-2</v>
          </cell>
          <cell r="I21">
            <v>1</v>
          </cell>
        </row>
        <row r="22">
          <cell r="C22" t="str">
            <v>Sangro</v>
          </cell>
          <cell r="F22">
            <v>2.8648E-2</v>
          </cell>
          <cell r="I22">
            <v>1</v>
          </cell>
        </row>
        <row r="23">
          <cell r="C23" t="str">
            <v>Sangro</v>
          </cell>
          <cell r="F23">
            <v>2.8648E-2</v>
          </cell>
          <cell r="I23">
            <v>1</v>
          </cell>
        </row>
        <row r="24">
          <cell r="C24" t="str">
            <v>Sangro</v>
          </cell>
          <cell r="F24">
            <v>2.8648E-2</v>
          </cell>
          <cell r="I24">
            <v>1</v>
          </cell>
        </row>
        <row r="25">
          <cell r="C25" t="str">
            <v>Sangro</v>
          </cell>
          <cell r="F25">
            <v>1.0893999999999999E-2</v>
          </cell>
          <cell r="I25">
            <v>1</v>
          </cell>
        </row>
        <row r="26">
          <cell r="C26" t="str">
            <v>Yarumo</v>
          </cell>
          <cell r="F26">
            <v>7.9576999999999995E-2</v>
          </cell>
          <cell r="I26">
            <v>1</v>
          </cell>
        </row>
        <row r="27">
          <cell r="C27" t="str">
            <v>Cachimbo</v>
          </cell>
          <cell r="F27">
            <v>0.20371800000000001</v>
          </cell>
          <cell r="I27">
            <v>1</v>
          </cell>
        </row>
        <row r="28">
          <cell r="C28" t="str">
            <v>Sangro</v>
          </cell>
          <cell r="F28">
            <v>6.4458000000000001E-2</v>
          </cell>
          <cell r="I28">
            <v>1</v>
          </cell>
        </row>
        <row r="29">
          <cell r="C29" t="str">
            <v>Sangro</v>
          </cell>
          <cell r="F29">
            <v>7.6425999999999994E-2</v>
          </cell>
          <cell r="I29">
            <v>1</v>
          </cell>
        </row>
        <row r="30">
          <cell r="C30" t="str">
            <v>Yopa</v>
          </cell>
          <cell r="F30">
            <v>6.7353999999999997E-2</v>
          </cell>
          <cell r="I30">
            <v>1</v>
          </cell>
        </row>
        <row r="31">
          <cell r="C31" t="str">
            <v>Muerto En Pie</v>
          </cell>
          <cell r="F31">
            <v>0.22997899999999999</v>
          </cell>
          <cell r="I31">
            <v>0</v>
          </cell>
        </row>
        <row r="32">
          <cell r="C32" t="str">
            <v>Sangro</v>
          </cell>
          <cell r="F32">
            <v>4.8415E-2</v>
          </cell>
          <cell r="I32">
            <v>1</v>
          </cell>
        </row>
        <row r="33">
          <cell r="C33" t="str">
            <v>Nauno</v>
          </cell>
          <cell r="F33">
            <v>1.2732E-2</v>
          </cell>
          <cell r="I33">
            <v>1</v>
          </cell>
        </row>
        <row r="34">
          <cell r="C34" t="str">
            <v>Cachimbo</v>
          </cell>
          <cell r="F34">
            <v>0.140765</v>
          </cell>
          <cell r="I34">
            <v>1</v>
          </cell>
        </row>
        <row r="35">
          <cell r="C35" t="str">
            <v>Hobo</v>
          </cell>
          <cell r="F35">
            <v>0.55883300000000002</v>
          </cell>
          <cell r="I35">
            <v>1</v>
          </cell>
        </row>
        <row r="36">
          <cell r="C36" t="str">
            <v>Nauno</v>
          </cell>
          <cell r="F36">
            <v>0.14718600000000001</v>
          </cell>
          <cell r="I36">
            <v>1</v>
          </cell>
        </row>
        <row r="37">
          <cell r="C37" t="str">
            <v>Abejón</v>
          </cell>
          <cell r="F37">
            <v>1.4714E-2</v>
          </cell>
          <cell r="I37">
            <v>1</v>
          </cell>
        </row>
        <row r="38">
          <cell r="C38" t="str">
            <v>Pardillo</v>
          </cell>
          <cell r="F38">
            <v>1.3377E-2</v>
          </cell>
          <cell r="I38">
            <v>1</v>
          </cell>
        </row>
        <row r="39">
          <cell r="C39" t="str">
            <v>Sangro</v>
          </cell>
          <cell r="F39">
            <v>2.0698000000000001E-2</v>
          </cell>
          <cell r="I39">
            <v>1</v>
          </cell>
        </row>
        <row r="40">
          <cell r="C40" t="str">
            <v>Guayacán Amarillo</v>
          </cell>
          <cell r="F40">
            <v>2.0698000000000001E-2</v>
          </cell>
          <cell r="I40">
            <v>1</v>
          </cell>
        </row>
        <row r="41">
          <cell r="C41" t="str">
            <v>Hobo</v>
          </cell>
          <cell r="F41">
            <v>0.246499</v>
          </cell>
          <cell r="I41">
            <v>1</v>
          </cell>
        </row>
        <row r="42">
          <cell r="C42" t="str">
            <v>Nauno</v>
          </cell>
          <cell r="F42">
            <v>4.9664E-2</v>
          </cell>
          <cell r="I42">
            <v>1</v>
          </cell>
        </row>
        <row r="43">
          <cell r="C43" t="str">
            <v>Pardillo</v>
          </cell>
          <cell r="F43">
            <v>8.149E-3</v>
          </cell>
          <cell r="I43">
            <v>1</v>
          </cell>
        </row>
        <row r="44">
          <cell r="C44" t="str">
            <v>Arenillo</v>
          </cell>
          <cell r="F44">
            <v>8.149E-3</v>
          </cell>
          <cell r="I44">
            <v>1</v>
          </cell>
        </row>
        <row r="45">
          <cell r="C45" t="str">
            <v>Nauno</v>
          </cell>
          <cell r="F45">
            <v>9.7479999999999997E-3</v>
          </cell>
          <cell r="I45">
            <v>1</v>
          </cell>
        </row>
        <row r="46">
          <cell r="C46" t="str">
            <v>Arrayán</v>
          </cell>
          <cell r="F46">
            <v>1.2104E-2</v>
          </cell>
          <cell r="I46">
            <v>1</v>
          </cell>
        </row>
        <row r="47">
          <cell r="C47" t="str">
            <v>Arrayán</v>
          </cell>
          <cell r="F47">
            <v>1.9893999999999998E-2</v>
          </cell>
          <cell r="I47">
            <v>1</v>
          </cell>
        </row>
        <row r="48">
          <cell r="C48" t="str">
            <v>Arrayán</v>
          </cell>
          <cell r="F48">
            <v>0.287275</v>
          </cell>
          <cell r="I48">
            <v>1</v>
          </cell>
        </row>
        <row r="49">
          <cell r="C49" t="str">
            <v>Arrayán</v>
          </cell>
          <cell r="F49">
            <v>1.2104E-2</v>
          </cell>
          <cell r="I49">
            <v>1</v>
          </cell>
        </row>
        <row r="50">
          <cell r="C50" t="str">
            <v>Guacharaco</v>
          </cell>
          <cell r="F50">
            <v>0.19615099999999999</v>
          </cell>
          <cell r="I50">
            <v>1</v>
          </cell>
        </row>
        <row r="51">
          <cell r="C51" t="str">
            <v>Muerto En Pie</v>
          </cell>
          <cell r="F51">
            <v>2.8648E-2</v>
          </cell>
          <cell r="I51">
            <v>0</v>
          </cell>
        </row>
        <row r="52">
          <cell r="C52" t="str">
            <v>Muerto En Pie</v>
          </cell>
          <cell r="F52">
            <v>0.155972</v>
          </cell>
          <cell r="I52">
            <v>0</v>
          </cell>
        </row>
        <row r="53">
          <cell r="C53" t="str">
            <v>Guayacán Amarillo</v>
          </cell>
          <cell r="F53">
            <v>0.14502999999999999</v>
          </cell>
          <cell r="I53">
            <v>1</v>
          </cell>
        </row>
        <row r="54">
          <cell r="C54" t="str">
            <v>Cedro</v>
          </cell>
          <cell r="F54">
            <v>0.22997899999999999</v>
          </cell>
          <cell r="I54">
            <v>1</v>
          </cell>
        </row>
        <row r="55">
          <cell r="C55" t="str">
            <v>Nauno</v>
          </cell>
          <cell r="F55">
            <v>9.1107999999999995E-2</v>
          </cell>
          <cell r="I55">
            <v>1</v>
          </cell>
        </row>
        <row r="56">
          <cell r="C56" t="str">
            <v>Nauno</v>
          </cell>
          <cell r="F56">
            <v>1.2732E-2</v>
          </cell>
          <cell r="I56">
            <v>1</v>
          </cell>
        </row>
        <row r="57">
          <cell r="C57" t="str">
            <v>Nauno</v>
          </cell>
          <cell r="F57">
            <v>6.8826999999999999E-2</v>
          </cell>
          <cell r="I57">
            <v>1</v>
          </cell>
        </row>
        <row r="58">
          <cell r="C58" t="str">
            <v>Nauno</v>
          </cell>
          <cell r="F58">
            <v>2.8648E-2</v>
          </cell>
          <cell r="I58">
            <v>1</v>
          </cell>
        </row>
        <row r="59">
          <cell r="C59" t="str">
            <v>Nauno</v>
          </cell>
          <cell r="F59">
            <v>5.2211E-2</v>
          </cell>
          <cell r="I59">
            <v>1</v>
          </cell>
        </row>
        <row r="60">
          <cell r="C60" t="str">
            <v>Nauno</v>
          </cell>
          <cell r="F60">
            <v>3.4664E-2</v>
          </cell>
          <cell r="I60">
            <v>1</v>
          </cell>
        </row>
        <row r="61">
          <cell r="C61" t="str">
            <v>Nauno</v>
          </cell>
          <cell r="F61">
            <v>1.6114E-2</v>
          </cell>
          <cell r="I61">
            <v>1</v>
          </cell>
        </row>
        <row r="62">
          <cell r="C62" t="str">
            <v>Cedro</v>
          </cell>
          <cell r="F62">
            <v>0.126337</v>
          </cell>
          <cell r="I62">
            <v>1</v>
          </cell>
        </row>
        <row r="63">
          <cell r="C63" t="str">
            <v>Cedro</v>
          </cell>
          <cell r="F63">
            <v>0.13242499999999999</v>
          </cell>
          <cell r="I63">
            <v>1</v>
          </cell>
        </row>
        <row r="64">
          <cell r="C64" t="str">
            <v>Cedro</v>
          </cell>
          <cell r="F64">
            <v>1.9106999999999999E-2</v>
          </cell>
          <cell r="I64">
            <v>1</v>
          </cell>
        </row>
        <row r="65">
          <cell r="C65" t="str">
            <v>Cedro</v>
          </cell>
          <cell r="F65">
            <v>6.8826999999999999E-2</v>
          </cell>
          <cell r="I65">
            <v>1</v>
          </cell>
        </row>
        <row r="66">
          <cell r="C66" t="str">
            <v>Cedro</v>
          </cell>
          <cell r="F66">
            <v>9.9821999999999994E-2</v>
          </cell>
          <cell r="I66">
            <v>1</v>
          </cell>
        </row>
        <row r="67">
          <cell r="C67" t="str">
            <v>Nauno</v>
          </cell>
          <cell r="F67">
            <v>0.114592</v>
          </cell>
          <cell r="I67">
            <v>1</v>
          </cell>
        </row>
        <row r="68">
          <cell r="C68" t="str">
            <v>Sangro</v>
          </cell>
          <cell r="F68">
            <v>3.8993E-2</v>
          </cell>
          <cell r="I68">
            <v>1</v>
          </cell>
        </row>
        <row r="69">
          <cell r="C69" t="str">
            <v>Sangro</v>
          </cell>
          <cell r="F69">
            <v>3.5721999999999997E-2</v>
          </cell>
          <cell r="I69">
            <v>1</v>
          </cell>
        </row>
        <row r="70">
          <cell r="C70" t="str">
            <v>Sangro</v>
          </cell>
          <cell r="F70">
            <v>3.0589999999999999E-2</v>
          </cell>
          <cell r="I70">
            <v>1</v>
          </cell>
        </row>
        <row r="71">
          <cell r="C71" t="str">
            <v>Nauno</v>
          </cell>
          <cell r="F71">
            <v>4.7181000000000001E-2</v>
          </cell>
          <cell r="I71">
            <v>1</v>
          </cell>
        </row>
        <row r="72">
          <cell r="C72" t="str">
            <v>Nauno</v>
          </cell>
          <cell r="F72">
            <v>4.8415E-2</v>
          </cell>
          <cell r="I72">
            <v>1</v>
          </cell>
        </row>
        <row r="73">
          <cell r="C73" t="str">
            <v>Pardillo</v>
          </cell>
          <cell r="F73">
            <v>1.0312999999999999E-2</v>
          </cell>
          <cell r="I73">
            <v>1</v>
          </cell>
        </row>
        <row r="74">
          <cell r="C74" t="str">
            <v>Hobo</v>
          </cell>
          <cell r="F74">
            <v>8.6660000000000001E-3</v>
          </cell>
          <cell r="I74">
            <v>1</v>
          </cell>
        </row>
        <row r="75">
          <cell r="C75" t="str">
            <v>Cañafístulo</v>
          </cell>
          <cell r="F75">
            <v>1.9106999999999999E-2</v>
          </cell>
          <cell r="I75">
            <v>1</v>
          </cell>
        </row>
        <row r="76">
          <cell r="C76" t="str">
            <v>Guacharaco</v>
          </cell>
          <cell r="F76">
            <v>3.1584000000000001E-2</v>
          </cell>
          <cell r="I76">
            <v>1</v>
          </cell>
        </row>
        <row r="77">
          <cell r="C77" t="str">
            <v>Muerto En Pie</v>
          </cell>
          <cell r="F77">
            <v>6.4458000000000001E-2</v>
          </cell>
          <cell r="I77">
            <v>0</v>
          </cell>
        </row>
        <row r="78">
          <cell r="C78" t="str">
            <v>Muerto En Pie</v>
          </cell>
          <cell r="F78">
            <v>6.4458000000000001E-2</v>
          </cell>
          <cell r="I78">
            <v>0</v>
          </cell>
        </row>
        <row r="79">
          <cell r="C79" t="str">
            <v>Nauno</v>
          </cell>
          <cell r="F79">
            <v>1.2732E-2</v>
          </cell>
          <cell r="I79">
            <v>1</v>
          </cell>
        </row>
        <row r="80">
          <cell r="C80" t="str">
            <v>Ceiba</v>
          </cell>
          <cell r="F80">
            <v>0.153752</v>
          </cell>
          <cell r="I80">
            <v>1</v>
          </cell>
        </row>
        <row r="81">
          <cell r="C81" t="str">
            <v>Ceiba</v>
          </cell>
          <cell r="F81">
            <v>0.13656299999999999</v>
          </cell>
          <cell r="I81">
            <v>1</v>
          </cell>
        </row>
        <row r="82">
          <cell r="C82" t="str">
            <v>Nauno</v>
          </cell>
          <cell r="F82">
            <v>6.4458000000000001E-2</v>
          </cell>
          <cell r="I82">
            <v>1</v>
          </cell>
        </row>
        <row r="83">
          <cell r="C83" t="str">
            <v>Muerto En Pie</v>
          </cell>
          <cell r="F83">
            <v>0.23542199999999999</v>
          </cell>
          <cell r="I83">
            <v>0</v>
          </cell>
        </row>
        <row r="84">
          <cell r="C84" t="str">
            <v>Muerto En Pie</v>
          </cell>
          <cell r="F84">
            <v>0.350937</v>
          </cell>
          <cell r="I84">
            <v>0</v>
          </cell>
        </row>
        <row r="85">
          <cell r="C85" t="str">
            <v>Guácimo</v>
          </cell>
          <cell r="F85">
            <v>8.149E-3</v>
          </cell>
          <cell r="I85">
            <v>1</v>
          </cell>
        </row>
        <row r="86">
          <cell r="C86" t="str">
            <v>Leucaena</v>
          </cell>
          <cell r="F86">
            <v>1.2732E-2</v>
          </cell>
          <cell r="I86">
            <v>1</v>
          </cell>
        </row>
        <row r="87">
          <cell r="C87" t="str">
            <v>Sangro</v>
          </cell>
          <cell r="F87">
            <v>5.4821000000000002E-2</v>
          </cell>
          <cell r="I87">
            <v>0</v>
          </cell>
        </row>
        <row r="88">
          <cell r="C88" t="str">
            <v>Sangro</v>
          </cell>
          <cell r="F88">
            <v>6.7353999999999997E-2</v>
          </cell>
          <cell r="I88">
            <v>0</v>
          </cell>
        </row>
        <row r="89">
          <cell r="C89" t="str">
            <v>Sangro</v>
          </cell>
          <cell r="F89">
            <v>0.105241</v>
          </cell>
          <cell r="I89">
            <v>0</v>
          </cell>
        </row>
        <row r="90">
          <cell r="C90" t="str">
            <v>Yopa</v>
          </cell>
          <cell r="F90">
            <v>0.108934</v>
          </cell>
          <cell r="I90">
            <v>0</v>
          </cell>
        </row>
        <row r="91">
          <cell r="C91" t="str">
            <v>Pardillo</v>
          </cell>
          <cell r="F91">
            <v>7.6470000000000002E-3</v>
          </cell>
          <cell r="I91">
            <v>0</v>
          </cell>
        </row>
        <row r="92">
          <cell r="C92" t="str">
            <v>Sangro</v>
          </cell>
          <cell r="F92">
            <v>2.1517999999999999E-2</v>
          </cell>
          <cell r="I92">
            <v>0</v>
          </cell>
        </row>
        <row r="93">
          <cell r="C93" t="str">
            <v>Nauno</v>
          </cell>
          <cell r="F93">
            <v>1.2104E-2</v>
          </cell>
          <cell r="I93">
            <v>0</v>
          </cell>
        </row>
        <row r="94">
          <cell r="C94" t="str">
            <v>Nauno</v>
          </cell>
          <cell r="F94">
            <v>3.2594999999999999E-2</v>
          </cell>
          <cell r="I94">
            <v>0</v>
          </cell>
        </row>
        <row r="95">
          <cell r="C95" t="str">
            <v>Pardillo</v>
          </cell>
          <cell r="F95">
            <v>1.9893999999999998E-2</v>
          </cell>
          <cell r="I95">
            <v>0</v>
          </cell>
        </row>
        <row r="96">
          <cell r="C96" t="str">
            <v>Yarumo</v>
          </cell>
          <cell r="F96">
            <v>8.149E-3</v>
          </cell>
          <cell r="I96">
            <v>0</v>
          </cell>
        </row>
        <row r="97">
          <cell r="C97" t="str">
            <v>Melina</v>
          </cell>
          <cell r="F97">
            <v>7.162E-3</v>
          </cell>
          <cell r="I97">
            <v>0</v>
          </cell>
        </row>
        <row r="98">
          <cell r="C98" t="str">
            <v>Melina</v>
          </cell>
          <cell r="F98">
            <v>1.9893999999999998E-2</v>
          </cell>
          <cell r="I98">
            <v>0</v>
          </cell>
        </row>
        <row r="99">
          <cell r="C99" t="str">
            <v>Hobo</v>
          </cell>
          <cell r="F99">
            <v>4.3576999999999998E-2</v>
          </cell>
          <cell r="I99">
            <v>0</v>
          </cell>
        </row>
        <row r="100">
          <cell r="C100" t="str">
            <v>Sangro</v>
          </cell>
          <cell r="F100">
            <v>2.8648E-2</v>
          </cell>
          <cell r="I100">
            <v>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8.551050694441" createdVersion="8" refreshedVersion="8" minRefreshableVersion="3" recordCount="345" xr:uid="{DB906655-A9BD-45AF-B59F-AD8BB2436170}">
  <cacheSource type="worksheet">
    <worksheetSource ref="A1:F346" sheet="Caracterización"/>
  </cacheSource>
  <cacheFields count="6">
    <cacheField name="Arbol" numFmtId="0">
      <sharedItems containsMixedTypes="1" containsNumber="1" containsInteger="1" minValue="54" maxValue="706"/>
    </cacheField>
    <cacheField name="NOMBRE COMUN" numFmtId="0">
      <sharedItems count="45">
        <s v="Nauno"/>
        <s v="Balso"/>
        <s v="Nacedero"/>
        <s v="Gallinero"/>
        <s v="Yarumo"/>
        <s v="Cañafístulo"/>
        <s v="Muerto En Pie"/>
        <s v="Melina"/>
        <s v="Mora"/>
        <s v="Hobo"/>
        <s v="Sangro"/>
        <s v="Guácimo"/>
        <s v="Cachimbo"/>
        <s v="Yopa"/>
        <s v="Guacharaco"/>
        <s v="Resbalamonos"/>
        <s v="Arenillo"/>
        <s v="Pera de Malaca"/>
        <s v="Oití"/>
        <s v="Neem"/>
        <s v="Guayacán Amarillo"/>
        <s v="Palmiche"/>
        <s v="Laurel"/>
        <s v="Mango"/>
        <s v="Caucho Benjamín"/>
        <s v="Pardillo"/>
        <s v="Trompillo"/>
        <s v="Caucho"/>
        <s v="Yopo"/>
        <s v="Jaboncillo"/>
        <s v="Mamoncillo"/>
        <s v="Abejon "/>
        <s v="Arrayan"/>
        <s v="Palma Corneto"/>
        <s v="Guanabano"/>
        <s v="Palma Botella"/>
        <s v="Palma"/>
        <s v="Caracaro"/>
        <s v="Calistemo"/>
        <s v="Limón"/>
        <s v="Cedro"/>
        <s v="Ceiba"/>
        <s v="Caiman"/>
        <s v="Caimito"/>
        <s v="Leucaena"/>
      </sharedItems>
    </cacheField>
    <cacheField name="NOMBRE CIENTIFICO" numFmtId="0">
      <sharedItems count="47">
        <s v="Pseudosamanea guachapele (Kunth) Harms"/>
        <s v="Ochroma pyramidale (Cav.) Urb."/>
        <s v="Trichanthera gigantea (Bonpl.) Nees"/>
        <s v="Pithecellobium dulce (Roxb.) Benth."/>
        <s v="Cecropia engleriana Snethl."/>
        <s v="Senna multijuga (Rich.) H.S.Irwin &amp; Barneby"/>
        <s v="&lt;Null&gt;"/>
        <s v="Gmelina arborea Roxb. Ex Sm."/>
        <s v="Maclura tinctoria (L.) D.Don ex Steud."/>
        <s v="Spondias mombin Jacq."/>
        <s v="Lonchocarpus violaceus (Jacq.) Kunth ex DC"/>
        <s v="Guazuma ulmifolia Lam."/>
        <s v="Erythrina poeppigiana (Walp.) O.F.Cook"/>
        <s v="Piptadenia opacifolia Benth."/>
        <s v="Cupania americana L."/>
        <s v="Bursera simaruba (L.) Sarg."/>
        <s v="Qualea acuminata Spruce ez Warm."/>
        <s v="Syzygium malaccense (L.) Merr. &amp; L.M.Perry"/>
        <s v="Moquilea tomentosa Benth."/>
        <s v="Azadirachta indica A.Juss."/>
        <s v="Handroanthus chrysanthus"/>
        <s v="Leopoldinia pulchra Mart."/>
        <s v="Ocotea sp"/>
        <s v="Mangifera indica L."/>
        <s v="Ficus benjamina L."/>
        <s v="Cordia tetrandra Aubl."/>
        <s v="Guarea guidonia (L.) Sleumer"/>
        <s v="Ficus elastica Roxb."/>
        <s v="Anadenanthera peregrina (L.) Speg."/>
        <s v="Sapindus saponaria L."/>
        <s v="Melicoccus bijugatus Jacq."/>
        <s v="Astronium graveolens Jacq."/>
        <s v="Cordia sp"/>
        <s v="Eugenia sp"/>
        <s v="Iriartea deltoidea Ruiz &amp; Pav."/>
        <s v="Annona muricata L."/>
        <s v="Roystonea regia (Kunth) O.F.Cook"/>
        <s v="Chrysalidocarpus lutescens H.Wendl."/>
        <s v="Enterolobium cyclocarpum (Jacq.) Griseb."/>
        <s v="Callistemon Sp"/>
        <s v="Citrus x limon (L.) Osbeck "/>
        <s v="Handroanthus chrysanthus (Jacq.) S.O.Grose"/>
        <s v="Cedrela odorata L."/>
        <s v="Ceiba pentandra (L.) Gaertn."/>
        <s v="Agonandra brasiliensis Benth. &amp; Hook.fil."/>
        <s v="Pouteria sp"/>
        <s v="Leucaena leucocephala (Lam.) de Wit"/>
      </sharedItems>
    </cacheField>
    <cacheField name="FAMILIA" numFmtId="0">
      <sharedItems count="22">
        <s v="Fabaceae"/>
        <s v="Malvaceae"/>
        <s v="Acanthaceae"/>
        <s v="Cecropiaceae"/>
        <s v="&lt;Null&gt;"/>
        <s v="Lamiaceae"/>
        <s v="Moraceae"/>
        <s v="Anacardiaceae"/>
        <s v="Sapindaceae"/>
        <s v="Burseraceae"/>
        <s v="Vochysiaceae"/>
        <s v="Myrtaceae"/>
        <s v="Chrysobalanaceae"/>
        <s v="Meliaceae"/>
        <s v="Bignoniaceae"/>
        <s v="Arecaceae"/>
        <s v="Laureacea"/>
        <s v="Boraginaceae"/>
        <s v="Annonaceae"/>
        <s v="Rutaceae"/>
        <s v="Opiliaceae"/>
        <s v="Sapotaceae"/>
      </sharedItems>
    </cacheField>
    <cacheField name="AB (m2)" numFmtId="0">
      <sharedItems containsSemiMixedTypes="0" containsString="0" containsNumber="1" minValue="1.56E-3" maxValue="1.2732399999999999"/>
    </cacheField>
    <cacheField name="VT M3)" numFmtId="0">
      <sharedItems containsSemiMixedTypes="0" containsString="0" containsNumber="1" minValue="8.2979999999999998E-3" maxValue="11.61194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8.552242129626" createdVersion="8" refreshedVersion="8" minRefreshableVersion="3" recordCount="1000" xr:uid="{EDBEAC4E-A5FE-4F86-91D2-C69CCDB4743B}">
  <cacheSource type="worksheet">
    <worksheetSource ref="A1:F1048576" sheet="Caracterización"/>
  </cacheSource>
  <cacheFields count="6">
    <cacheField name="Arbol" numFmtId="0">
      <sharedItems containsBlank="1" containsMixedTypes="1" containsNumber="1" containsInteger="1" minValue="54" maxValue="706"/>
    </cacheField>
    <cacheField name="NOMBRE COMUN" numFmtId="0">
      <sharedItems containsBlank="1"/>
    </cacheField>
    <cacheField name="NOMBRE CIENTIFICO" numFmtId="0">
      <sharedItems containsBlank="1" count="48">
        <s v="Pseudosamanea guachapele (Kunth) Harms"/>
        <s v="Ochroma pyramidale (Cav.) Urb."/>
        <s v="Trichanthera gigantea (Bonpl.) Nees"/>
        <s v="Pithecellobium dulce (Roxb.) Benth."/>
        <s v="Cecropia engleriana Snethl."/>
        <s v="Senna multijuga (Rich.) H.S.Irwin &amp; Barneby"/>
        <s v="&lt;Null&gt;"/>
        <s v="Gmelina arborea Roxb. Ex Sm."/>
        <s v="Maclura tinctoria (L.) D.Don ex Steud."/>
        <s v="Spondias mombin Jacq."/>
        <s v="Lonchocarpus violaceus (Jacq.) Kunth ex DC"/>
        <s v="Guazuma ulmifolia Lam."/>
        <s v="Erythrina poeppigiana (Walp.) O.F.Cook"/>
        <s v="Piptadenia opacifolia Benth."/>
        <s v="Cupania americana L."/>
        <s v="Bursera simaruba (L.) Sarg."/>
        <s v="Qualea acuminata Spruce ez Warm."/>
        <s v="Syzygium malaccense (L.) Merr. &amp; L.M.Perry"/>
        <s v="Moquilea tomentosa Benth."/>
        <s v="Azadirachta indica A.Juss."/>
        <s v="Handroanthus chrysanthus"/>
        <s v="Leopoldinia pulchra Mart."/>
        <s v="Ocotea sp"/>
        <s v="Mangifera indica L."/>
        <s v="Ficus benjamina L."/>
        <s v="Cordia tetrandra Aubl."/>
        <s v="Guarea guidonia (L.) Sleumer"/>
        <s v="Ficus elastica Roxb."/>
        <s v="Anadenanthera peregrina (L.) Speg."/>
        <s v="Sapindus saponaria L."/>
        <s v="Melicoccus bijugatus Jacq."/>
        <s v="Astronium graveolens Jacq."/>
        <s v="Cordia sp"/>
        <s v="Eugenia sp"/>
        <s v="Iriartea deltoidea Ruiz &amp; Pav."/>
        <s v="Annona muricata L."/>
        <s v="Roystonea regia (Kunth) O.F.Cook"/>
        <s v="Chrysalidocarpus lutescens H.Wendl."/>
        <s v="Enterolobium cyclocarpum (Jacq.) Griseb."/>
        <s v="Callistemon Sp"/>
        <s v="Citrus x limon (L.) Osbeck "/>
        <s v="Handroanthus chrysanthus (Jacq.) S.O.Grose"/>
        <s v="Cedrela odorata L."/>
        <s v="Ceiba pentandra (L.) Gaertn."/>
        <s v="Agonandra brasiliensis Benth. &amp; Hook.fil."/>
        <s v="Pouteria sp"/>
        <s v="Leucaena leucocephala (Lam.) de Wit"/>
        <m/>
      </sharedItems>
    </cacheField>
    <cacheField name="FAMILIA" numFmtId="0">
      <sharedItems containsBlank="1"/>
    </cacheField>
    <cacheField name="AB (m2)" numFmtId="0">
      <sharedItems containsString="0" containsBlank="1" containsNumber="1" minValue="1.56E-3" maxValue="36.145481999999944"/>
    </cacheField>
    <cacheField name="VT M3)" numFmtId="0">
      <sharedItems containsString="0" containsBlank="1" containsNumber="1" minValue="8.2979999999999998E-3" maxValue="325.4109671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8.574129629633" createdVersion="8" refreshedVersion="8" minRefreshableVersion="3" recordCount="101" xr:uid="{BF24215E-DA9B-4FF5-B560-248107AFFAE8}">
  <cacheSource type="worksheet">
    <worksheetSource ref="A1:D1048576" sheet="Bosque Fragmentado con vegetaci"/>
  </cacheSource>
  <cacheFields count="4">
    <cacheField name="Arbol" numFmtId="0">
      <sharedItems containsBlank="1" containsMixedTypes="1" containsNumber="1" containsInteger="1" minValue="54" maxValue="706"/>
    </cacheField>
    <cacheField name="NOMBRE COMUN" numFmtId="0">
      <sharedItems containsBlank="1" count="24">
        <s v="Nauno"/>
        <s v="Balso"/>
        <s v="Nacedero"/>
        <s v="Gallinero"/>
        <s v="Yarumo"/>
        <s v="Cañafístulo"/>
        <s v="Muerto En Pie"/>
        <s v="Melina"/>
        <s v="Mora"/>
        <s v="Hobo"/>
        <s v="Sangro"/>
        <s v="Guácimo"/>
        <s v="Cachimbo"/>
        <s v="Yopa"/>
        <s v="Abejon "/>
        <s v="Pardillo"/>
        <s v="Guayacán Amarillo"/>
        <s v="Arenillo"/>
        <s v="Arrayan"/>
        <s v="Guacharaco"/>
        <s v="Cedro"/>
        <s v="Ceiba"/>
        <s v="Leucaena"/>
        <m/>
      </sharedItems>
    </cacheField>
    <cacheField name="NOMBRE CIENTIFICO" numFmtId="0">
      <sharedItems containsBlank="1" count="26">
        <s v="Pseudosamanea guachapele (Kunth) Harms"/>
        <s v="Ochroma pyramidale (Cav.) Urb."/>
        <s v="Trichanthera gigantea (Bonpl.) Nees"/>
        <s v="Pithecellobium dulce (Roxb.) Benth."/>
        <s v="Cecropia engleriana Snethl."/>
        <s v="Senna multijuga (Rich.) H.S.Irwin &amp; Barneby"/>
        <s v="&lt;Null&gt;"/>
        <s v="Gmelina arborea Roxb. Ex Sm."/>
        <s v="Maclura tinctoria (L.) D.Don ex Steud."/>
        <s v="Spondias mombin Jacq."/>
        <s v="Lonchocarpus violaceus (Jacq.) Kunth ex DC"/>
        <s v="Guazuma ulmifolia Lam."/>
        <s v="Erythrina poeppigiana (Walp.) O.F.Cook"/>
        <s v="Piptadenia opacifolia Benth."/>
        <s v="Astronium graveolens Jacq."/>
        <s v="Cordia sp"/>
        <s v="Handroanthus chrysanthus"/>
        <s v="Cordia tetrandra Aubl."/>
        <s v="Qualea acuminata Spruce ez Warm."/>
        <s v="Eugenia sp"/>
        <s v="Cupania americana L."/>
        <s v="Handroanthus chrysanthus (Jacq.) S.O.Grose"/>
        <s v="Cedrela odorata L."/>
        <s v="Ceiba pentandra (L.) Gaertn."/>
        <s v="Leucaena leucocephala (Lam.) de Wit"/>
        <m/>
      </sharedItems>
    </cacheField>
    <cacheField name="FAMILI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8.576007870368" createdVersion="8" refreshedVersion="8" minRefreshableVersion="3" recordCount="240" xr:uid="{B0EC5922-6E7F-427E-A419-ECC994C9704C}">
  <cacheSource type="worksheet">
    <worksheetSource ref="B1:D1048576" sheet="Tejido Urbano"/>
  </cacheSource>
  <cacheFields count="3">
    <cacheField name="NOMBRE COMUN" numFmtId="0">
      <sharedItems containsBlank="1" count="41">
        <s v="Guacharaco"/>
        <s v="Resbalamonos"/>
        <s v="Gallinero"/>
        <s v="Mora"/>
        <s v="Nauno"/>
        <s v="Melina"/>
        <s v="Guácimo"/>
        <s v="Arenillo"/>
        <s v="Pera de Malaca"/>
        <s v="Oití"/>
        <s v="Neem"/>
        <s v="Guayacán Amarillo"/>
        <s v="Palmiche"/>
        <s v="Laurel"/>
        <s v="Cañafístulo"/>
        <s v="Mango"/>
        <s v="Caucho Benjamín"/>
        <s v="Pardillo"/>
        <s v="Hobo"/>
        <s v="Trompillo"/>
        <s v="Caucho"/>
        <s v="Muerto En Pie"/>
        <s v="Yopo"/>
        <s v="Jaboncillo"/>
        <s v="Mamoncillo"/>
        <s v="Sangro"/>
        <s v="Palma Corneto"/>
        <s v="Guanabano"/>
        <s v="Palma Botella"/>
        <s v="Palma"/>
        <s v="Caracaro"/>
        <s v="Calistemo"/>
        <s v="Yarumo"/>
        <s v="Limón"/>
        <s v="Balso"/>
        <s v="Ceiba"/>
        <s v="Cedro"/>
        <s v="Yopa"/>
        <s v="Caiman"/>
        <s v="Caimito"/>
        <m/>
      </sharedItems>
    </cacheField>
    <cacheField name="NOMBRE CIENTIFICO" numFmtId="0">
      <sharedItems containsBlank="1"/>
    </cacheField>
    <cacheField name="FAMILI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8.587512384256" createdVersion="8" refreshedVersion="8" minRefreshableVersion="3" recordCount="12" xr:uid="{6E262C3C-1FE4-4CE1-B6BE-7A94DC17A95C}">
  <cacheSource type="worksheet">
    <worksheetSource ref="B1:D13" sheet="Pastos Enmalezados"/>
  </cacheSource>
  <cacheFields count="3">
    <cacheField name="NOMBRE COMUN" numFmtId="0">
      <sharedItems count="6">
        <s v="Hobo"/>
        <s v="Nauno"/>
        <s v="Pardillo"/>
        <s v="Yarumo"/>
        <s v="Guácimo"/>
        <s v="Leucaena"/>
      </sharedItems>
    </cacheField>
    <cacheField name="NOMBRE CIENTIFICO" numFmtId="0">
      <sharedItems/>
    </cacheField>
    <cacheField name="FAMILI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9.333168171295" createdVersion="8" refreshedVersion="8" minRefreshableVersion="3" recordCount="51" xr:uid="{92F94354-1BFF-44FB-B566-7A1544495536}">
  <cacheSource type="worksheet">
    <worksheetSource ref="A1:M1048576" sheet="Estructura Horizontal"/>
  </cacheSource>
  <cacheFields count="13">
    <cacheField name="NOMBRE COMUN" numFmtId="0">
      <sharedItems containsBlank="1" count="46">
        <s v="Nauno"/>
        <s v="Mango"/>
        <s v="Gallinero"/>
        <s v="Hobo"/>
        <s v="Muerto En Pie"/>
        <s v="Guácimo"/>
        <s v="Sangro"/>
        <s v="Pardillo"/>
        <s v="Ceiba"/>
        <s v="Yarumo"/>
        <s v="Yopa"/>
        <s v="Cañafístulo"/>
        <s v="Cedro"/>
        <s v="Guacharaco"/>
        <s v="Mora"/>
        <s v="Caracaro"/>
        <s v="Oití"/>
        <s v="Resbalamonos"/>
        <s v="Balso"/>
        <s v="Pera de Malaca"/>
        <s v="Caucho Benjamín"/>
        <s v="Guayacán Amarillo"/>
        <s v="Palmiche"/>
        <s v="Laurel"/>
        <s v="Arenillo"/>
        <s v="Mamoncillo"/>
        <s v="Melina"/>
        <s v="Guanabano"/>
        <s v="Arrayan"/>
        <s v="Leucaena"/>
        <s v="Palma"/>
        <s v="Cachimbo"/>
        <s v="Palma Botella"/>
        <s v="Yopo"/>
        <s v="Trompillo"/>
        <s v="Neem"/>
        <s v="Limón"/>
        <s v="Caimito"/>
        <s v="Nacedero"/>
        <s v="Calistemo"/>
        <s v="Caiman"/>
        <s v="Jaboncillo"/>
        <s v="Abejon"/>
        <s v="Caucho"/>
        <s v="Palma Corneto"/>
        <m/>
      </sharedItems>
    </cacheField>
    <cacheField name="NOMBRE CIENTIFICO" numFmtId="0">
      <sharedItems containsBlank="1"/>
    </cacheField>
    <cacheField name="CANTIDAD DE ÁRBOLES" numFmtId="0">
      <sharedItems containsString="0" containsBlank="1" containsNumber="1" containsInteger="1" minValue="1" maxValue="56"/>
    </cacheField>
    <cacheField name="AREA BASAL" numFmtId="0">
      <sharedItems containsString="0" containsBlank="1" containsNumber="1" minValue="9.1990000000000006E-3" maxValue="5.617509000000001"/>
    </cacheField>
    <cacheField name="VOLUMEN" numFmtId="0">
      <sharedItems containsString="0" containsBlank="1" containsNumber="1" minValue="5.8150000000000007E-2" maxValue="51.046146000000007"/>
    </cacheField>
    <cacheField name="ABU_Relativa" numFmtId="0">
      <sharedItems containsString="0" containsBlank="1" containsNumber="1" minValue="2.8985507246376812E-3" maxValue="0.16231884057971013"/>
    </cacheField>
    <cacheField name="Cantidad de Veces" numFmtId="0">
      <sharedItems containsString="0" containsBlank="1" containsNumber="1" containsInteger="1" minValue="1" maxValue="3"/>
    </cacheField>
    <cacheField name="FR_Absoluta" numFmtId="0">
      <sharedItems containsString="0" containsBlank="1" containsNumber="1" minValue="0.33333333333333326" maxValue="1"/>
    </cacheField>
    <cacheField name="FR_Relativa" numFmtId="0">
      <sharedItems containsString="0" containsBlank="1" containsNumber="1" minValue="1.388888888888889E-2" maxValue="4.1666666666666671E-2"/>
    </cacheField>
    <cacheField name="DO_Absoluta" numFmtId="0">
      <sharedItems containsString="0" containsBlank="1" containsNumber="1" minValue="9.1990000000000006E-3" maxValue="5.617509000000001"/>
    </cacheField>
    <cacheField name="DO_Relativa" numFmtId="0">
      <sharedItems containsString="0" containsBlank="1" containsNumber="1" minValue="2.5449930367507618E-4" maxValue="0.15541386334258872"/>
    </cacheField>
    <cacheField name="IVI" numFmtId="0">
      <sharedItems containsString="0" containsBlank="1" containsNumber="1" minValue="1.7041938917201647" maxValue="32.892690379491356"/>
    </cacheField>
    <cacheField name="Poligono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9.338177546299" createdVersion="8" refreshedVersion="8" minRefreshableVersion="3" recordCount="99" xr:uid="{DCC80DDA-EDF9-4865-882E-23CF81F4FEAF}">
  <cacheSource type="worksheet">
    <worksheetSource ref="B1:N100" sheet="Bosque Fragmentado con vegetaci"/>
  </cacheSource>
  <cacheFields count="13">
    <cacheField name="NOMBRE COMUN" numFmtId="0">
      <sharedItems count="23">
        <s v="Nauno"/>
        <s v="Balso"/>
        <s v="Nacedero"/>
        <s v="Gallinero"/>
        <s v="Yarumo"/>
        <s v="Cañafístulo"/>
        <s v="Muerto En Pie"/>
        <s v="Melina"/>
        <s v="Mora"/>
        <s v="Hobo"/>
        <s v="Sangro"/>
        <s v="Guácimo"/>
        <s v="Cachimbo"/>
        <s v="Yopa"/>
        <s v="Abejon "/>
        <s v="Pardillo"/>
        <s v="Guayacán Amarillo"/>
        <s v="Arenillo"/>
        <s v="Arrayan"/>
        <s v="Guacharaco"/>
        <s v="Cedro"/>
        <s v="Ceiba"/>
        <s v="Leucaena"/>
      </sharedItems>
    </cacheField>
    <cacheField name="NOMBRE CIENTIFICO" numFmtId="0">
      <sharedItems/>
    </cacheField>
    <cacheField name="FAMILIA" numFmtId="2">
      <sharedItems/>
    </cacheField>
    <cacheField name="HT (m)" numFmtId="0">
      <sharedItems containsSemiMixedTypes="0" containsString="0" containsNumber="1" containsInteger="1" minValue="5" maxValue="13"/>
    </cacheField>
    <cacheField name="Hc (m)" numFmtId="0">
      <sharedItems containsSemiMixedTypes="0" containsString="0" containsNumber="1" minValue="1.2" maxValue="9"/>
    </cacheField>
    <cacheField name="CAP (m)" numFmtId="2">
      <sharedItems containsSemiMixedTypes="0" containsString="0" containsNumber="1" minValue="0.3" maxValue="2.65"/>
    </cacheField>
    <cacheField name="DAP (m)" numFmtId="2">
      <sharedItems containsSemiMixedTypes="0" containsString="0" containsNumber="1" minValue="9.5492999999999995E-2" maxValue="0.84352099999999997"/>
    </cacheField>
    <cacheField name="Diametro De Copa (m)" numFmtId="164">
      <sharedItems containsMixedTypes="1" containsNumber="1" containsInteger="1" minValue="0" maxValue="12"/>
    </cacheField>
    <cacheField name="Radio de Copa (m)" numFmtId="164">
      <sharedItems containsMixedTypes="1" containsNumber="1" minValue="0" maxValue="6"/>
    </cacheField>
    <cacheField name="X" numFmtId="2">
      <sharedItems containsSemiMixedTypes="0" containsString="0" containsNumber="1" minValue="2149344.5630000001" maxValue="2149386.781"/>
    </cacheField>
    <cacheField name="Y" numFmtId="2">
      <sharedItems containsSemiMixedTypes="0" containsString="0" containsNumber="1" minValue="5066932.8990000002" maxValue="5067242.7759999996"/>
    </cacheField>
    <cacheField name="AB (m2)" numFmtId="0">
      <sharedItems containsSemiMixedTypes="0" containsString="0" containsNumber="1" minValue="7.162E-3" maxValue="0.55883300000000002"/>
    </cacheField>
    <cacheField name="VT M3)" numFmtId="0">
      <sharedItems containsSemiMixedTypes="0" containsString="0" containsNumber="1" minValue="3.7157999999999997E-2" maxValue="5.09655500000000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5">
  <r>
    <n v="54"/>
    <x v="0"/>
    <x v="0"/>
    <x v="0"/>
    <n v="4.4762000000000003E-2"/>
    <n v="0.23813599999999999"/>
  </r>
  <r>
    <n v="55"/>
    <x v="1"/>
    <x v="1"/>
    <x v="1"/>
    <n v="0.246499"/>
    <n v="2.2480720000000001"/>
  </r>
  <r>
    <n v="57"/>
    <x v="2"/>
    <x v="2"/>
    <x v="2"/>
    <n v="8.6660000000000001E-3"/>
    <n v="7.9033999999999993E-2"/>
  </r>
  <r>
    <n v="63"/>
    <x v="3"/>
    <x v="3"/>
    <x v="0"/>
    <n v="2.1517999999999999E-2"/>
    <n v="0.14718100000000001"/>
  </r>
  <r>
    <n v="64"/>
    <x v="2"/>
    <x v="2"/>
    <x v="2"/>
    <n v="1.2732E-2"/>
    <n v="0.116119"/>
  </r>
  <r>
    <n v="66"/>
    <x v="4"/>
    <x v="4"/>
    <x v="3"/>
    <n v="3.1584000000000001E-2"/>
    <n v="0.288049"/>
  </r>
  <r>
    <n v="67"/>
    <x v="5"/>
    <x v="5"/>
    <x v="0"/>
    <n v="9.2818999999999999E-2"/>
    <n v="0.84651100000000001"/>
  </r>
  <r>
    <n v="68"/>
    <x v="6"/>
    <x v="6"/>
    <x v="4"/>
    <n v="0.29641800000000001"/>
    <n v="2.478056"/>
  </r>
  <r>
    <n v="69"/>
    <x v="7"/>
    <x v="7"/>
    <x v="5"/>
    <n v="7.162E-3"/>
    <n v="4.3545E-2"/>
  </r>
  <r>
    <n v="70"/>
    <x v="8"/>
    <x v="8"/>
    <x v="6"/>
    <n v="2.1517999999999999E-2"/>
    <n v="0.16353500000000001"/>
  </r>
  <r>
    <n v="72"/>
    <x v="9"/>
    <x v="9"/>
    <x v="7"/>
    <n v="3.3620999999999998E-2"/>
    <n v="0.255523"/>
  </r>
  <r>
    <n v="74"/>
    <x v="8"/>
    <x v="8"/>
    <x v="6"/>
    <n v="1.4714E-2"/>
    <n v="7.8278E-2"/>
  </r>
  <r>
    <n v="75"/>
    <x v="10"/>
    <x v="10"/>
    <x v="0"/>
    <n v="0.10161199999999999"/>
    <n v="0.92670600000000003"/>
  </r>
  <r>
    <n v="76"/>
    <x v="4"/>
    <x v="4"/>
    <x v="3"/>
    <n v="4.7181000000000001E-2"/>
    <n v="0.43029499999999998"/>
  </r>
  <r>
    <n v="77"/>
    <x v="8"/>
    <x v="8"/>
    <x v="6"/>
    <n v="9.1990000000000006E-3"/>
    <n v="5.5931000000000002E-2"/>
  </r>
  <r>
    <n v="78"/>
    <x v="10"/>
    <x v="10"/>
    <x v="0"/>
    <n v="2.8648E-2"/>
    <n v="0.23949599999999999"/>
  </r>
  <r>
    <n v="80"/>
    <x v="10"/>
    <x v="10"/>
    <x v="0"/>
    <n v="2.8648E-2"/>
    <n v="0.23949599999999999"/>
  </r>
  <r>
    <n v="81"/>
    <x v="4"/>
    <x v="4"/>
    <x v="3"/>
    <n v="7.1818999999999994E-2"/>
    <n v="0.65498599999999996"/>
  </r>
  <r>
    <n v="82"/>
    <x v="11"/>
    <x v="11"/>
    <x v="1"/>
    <n v="2.7701E-2"/>
    <n v="0.16842199999999999"/>
  </r>
  <r>
    <n v="83"/>
    <x v="10"/>
    <x v="10"/>
    <x v="0"/>
    <n v="2.8648E-2"/>
    <n v="0.217724"/>
  </r>
  <r>
    <n v="84"/>
    <x v="10"/>
    <x v="10"/>
    <x v="0"/>
    <n v="2.8648E-2"/>
    <n v="0.23949599999999999"/>
  </r>
  <r>
    <n v="85"/>
    <x v="10"/>
    <x v="10"/>
    <x v="0"/>
    <n v="2.8648E-2"/>
    <n v="0.23949599999999999"/>
  </r>
  <r>
    <n v="86"/>
    <x v="10"/>
    <x v="10"/>
    <x v="0"/>
    <n v="2.8648E-2"/>
    <n v="0.23949599999999999"/>
  </r>
  <r>
    <n v="88"/>
    <x v="10"/>
    <x v="10"/>
    <x v="0"/>
    <n v="1.0893999999999999E-2"/>
    <n v="9.9354999999999999E-2"/>
  </r>
  <r>
    <n v="89"/>
    <x v="4"/>
    <x v="4"/>
    <x v="3"/>
    <n v="7.9576999999999995E-2"/>
    <n v="0.72574700000000003"/>
  </r>
  <r>
    <n v="103"/>
    <x v="12"/>
    <x v="12"/>
    <x v="0"/>
    <n v="0.20371800000000001"/>
    <n v="1.3934329999999999"/>
  </r>
  <r>
    <n v="105"/>
    <x v="10"/>
    <x v="10"/>
    <x v="0"/>
    <n v="6.4458000000000001E-2"/>
    <n v="0.58785500000000002"/>
  </r>
  <r>
    <n v="106"/>
    <x v="10"/>
    <x v="10"/>
    <x v="0"/>
    <n v="7.6425999999999994E-2"/>
    <n v="0.69700700000000004"/>
  </r>
  <r>
    <n v="107"/>
    <x v="13"/>
    <x v="13"/>
    <x v="0"/>
    <n v="6.7353999999999997E-2"/>
    <n v="0.61427200000000004"/>
  </r>
  <r>
    <n v="114"/>
    <x v="6"/>
    <x v="6"/>
    <x v="4"/>
    <n v="0.22997899999999999"/>
    <n v="2.0974080000000002"/>
  </r>
  <r>
    <n v="115"/>
    <x v="10"/>
    <x v="10"/>
    <x v="0"/>
    <n v="4.8415E-2"/>
    <n v="0.44154399999999999"/>
  </r>
  <r>
    <n v="116"/>
    <x v="0"/>
    <x v="0"/>
    <x v="0"/>
    <n v="1.2732E-2"/>
    <n v="9.6766000000000005E-2"/>
  </r>
  <r>
    <n v="117"/>
    <x v="12"/>
    <x v="12"/>
    <x v="0"/>
    <n v="0.140765"/>
    <n v="1.2837730000000001"/>
  </r>
  <r>
    <n v="118"/>
    <x v="9"/>
    <x v="9"/>
    <x v="7"/>
    <n v="0.55883300000000002"/>
    <n v="5.0965550000000004"/>
  </r>
  <r>
    <n v="120"/>
    <x v="0"/>
    <x v="0"/>
    <x v="0"/>
    <n v="0.14718600000000001"/>
    <n v="1.006756"/>
  </r>
  <r>
    <n v="125"/>
    <x v="14"/>
    <x v="14"/>
    <x v="8"/>
    <n v="0.53794399999999998"/>
    <n v="4.906047"/>
  </r>
  <r>
    <n v="127"/>
    <x v="15"/>
    <x v="15"/>
    <x v="9"/>
    <n v="0.31830999999999998"/>
    <n v="1.935324"/>
  </r>
  <r>
    <n v="129"/>
    <x v="3"/>
    <x v="3"/>
    <x v="0"/>
    <n v="9.1107999999999995E-2"/>
    <n v="0.69242300000000001"/>
  </r>
  <r>
    <n v="131"/>
    <x v="8"/>
    <x v="8"/>
    <x v="6"/>
    <n v="5.8854999999999998E-2"/>
    <n v="0.44730199999999998"/>
  </r>
  <r>
    <n v="132"/>
    <x v="8"/>
    <x v="8"/>
    <x v="6"/>
    <n v="0.171959"/>
    <n v="1.5682659999999999"/>
  </r>
  <r>
    <n v="141"/>
    <x v="3"/>
    <x v="3"/>
    <x v="0"/>
    <n v="3.1584000000000001E-2"/>
    <n v="0.19203300000000001"/>
  </r>
  <r>
    <n v="142"/>
    <x v="3"/>
    <x v="3"/>
    <x v="0"/>
    <n v="9.2818999999999999E-2"/>
    <n v="0.705426"/>
  </r>
  <r>
    <n v="143"/>
    <x v="3"/>
    <x v="3"/>
    <x v="0"/>
    <n v="0.126337"/>
    <n v="0.96016299999999999"/>
  </r>
  <r>
    <n v="144"/>
    <x v="0"/>
    <x v="0"/>
    <x v="0"/>
    <n v="0.25783099999999998"/>
    <n v="2.3514189999999999"/>
  </r>
  <r>
    <n v="145"/>
    <x v="7"/>
    <x v="7"/>
    <x v="5"/>
    <n v="2.6769999999999999E-2"/>
    <n v="0.16276099999999999"/>
  </r>
  <r>
    <n v="148"/>
    <x v="11"/>
    <x v="11"/>
    <x v="1"/>
    <n v="5.8854999999999998E-2"/>
    <n v="0.44730199999999998"/>
  </r>
  <r>
    <n v="152"/>
    <x v="0"/>
    <x v="0"/>
    <x v="0"/>
    <n v="0.33769500000000002"/>
    <n v="3.0797780000000001"/>
  </r>
  <r>
    <n v="155"/>
    <x v="3"/>
    <x v="3"/>
    <x v="0"/>
    <n v="3.7886999999999997E-2"/>
    <n v="0.230352"/>
  </r>
  <r>
    <n v="181"/>
    <x v="0"/>
    <x v="0"/>
    <x v="0"/>
    <n v="0.140765"/>
    <n v="1.0698110000000001"/>
  </r>
  <r>
    <n v="183"/>
    <x v="16"/>
    <x v="16"/>
    <x v="10"/>
    <n v="1.2732E-2"/>
    <n v="5.806E-2"/>
  </r>
  <r>
    <n v="186"/>
    <x v="9"/>
    <x v="9"/>
    <x v="7"/>
    <n v="4.0114999999999998E-2"/>
    <n v="0.243899"/>
  </r>
  <r>
    <n v="213"/>
    <x v="17"/>
    <x v="17"/>
    <x v="11"/>
    <n v="3.7886999999999997E-2"/>
    <n v="0.14396999999999999"/>
  </r>
  <r>
    <n v="214"/>
    <x v="17"/>
    <x v="17"/>
    <x v="11"/>
    <n v="2.8648E-2"/>
    <n v="0.108862"/>
  </r>
  <r>
    <n v="215"/>
    <x v="17"/>
    <x v="17"/>
    <x v="11"/>
    <n v="2.7701E-2"/>
    <n v="0.105263"/>
  </r>
  <r>
    <n v="216"/>
    <x v="17"/>
    <x v="17"/>
    <x v="11"/>
    <n v="1.7579000000000001E-2"/>
    <n v="6.6798999999999997E-2"/>
  </r>
  <r>
    <n v="218"/>
    <x v="18"/>
    <x v="18"/>
    <x v="12"/>
    <n v="1.0312999999999999E-2"/>
    <n v="3.1351999999999998E-2"/>
  </r>
  <r>
    <n v="219"/>
    <x v="19"/>
    <x v="19"/>
    <x v="13"/>
    <n v="1.7579000000000001E-2"/>
    <n v="4.0078999999999997E-2"/>
  </r>
  <r>
    <n v="222"/>
    <x v="20"/>
    <x v="20"/>
    <x v="14"/>
    <n v="0.01"/>
    <n v="0.04"/>
  </r>
  <r>
    <n v="223"/>
    <x v="20"/>
    <x v="20"/>
    <x v="14"/>
    <n v="0.01"/>
    <n v="0.04"/>
  </r>
  <r>
    <n v="224"/>
    <x v="20"/>
    <x v="20"/>
    <x v="14"/>
    <n v="0.02"/>
    <n v="7.0000000000000007E-2"/>
  </r>
  <r>
    <n v="225"/>
    <x v="20"/>
    <x v="20"/>
    <x v="14"/>
    <n v="0.01"/>
    <n v="0.04"/>
  </r>
  <r>
    <n v="226"/>
    <x v="20"/>
    <x v="20"/>
    <x v="14"/>
    <n v="0.01"/>
    <n v="0.05"/>
  </r>
  <r>
    <n v="229"/>
    <x v="0"/>
    <x v="0"/>
    <x v="0"/>
    <n v="9.6289E-2"/>
    <n v="0.58543599999999996"/>
  </r>
  <r>
    <n v="232"/>
    <x v="21"/>
    <x v="21"/>
    <x v="15"/>
    <n v="1.6839E-2"/>
    <n v="7.6784000000000005E-2"/>
  </r>
  <r>
    <n v="235"/>
    <x v="22"/>
    <x v="22"/>
    <x v="16"/>
    <n v="1.3377E-2"/>
    <n v="9.1497999999999996E-2"/>
  </r>
  <r>
    <n v="239"/>
    <x v="5"/>
    <x v="5"/>
    <x v="0"/>
    <n v="0.17666999999999999"/>
    <n v="1.6112299999999999"/>
  </r>
  <r>
    <n v="240"/>
    <x v="0"/>
    <x v="0"/>
    <x v="0"/>
    <n v="6.1624999999999999E-2"/>
    <n v="0.421514"/>
  </r>
  <r>
    <n v="241"/>
    <x v="21"/>
    <x v="21"/>
    <x v="15"/>
    <n v="1.0312999999999999E-2"/>
    <n v="4.7028E-2"/>
  </r>
  <r>
    <n v="242"/>
    <x v="21"/>
    <x v="21"/>
    <x v="15"/>
    <n v="1.2732E-2"/>
    <n v="5.806E-2"/>
  </r>
  <r>
    <n v="243"/>
    <x v="21"/>
    <x v="21"/>
    <x v="15"/>
    <n v="9.1990000000000006E-3"/>
    <n v="4.1947999999999999E-2"/>
  </r>
  <r>
    <n v="244"/>
    <x v="5"/>
    <x v="5"/>
    <x v="0"/>
    <n v="0.46219399999999999"/>
    <n v="3.5126740000000001"/>
  </r>
  <r>
    <n v="245"/>
    <x v="5"/>
    <x v="5"/>
    <x v="0"/>
    <n v="0.198657"/>
    <n v="2.4156719999999998"/>
  </r>
  <r>
    <n v="248"/>
    <x v="0"/>
    <x v="0"/>
    <x v="0"/>
    <n v="0.13656299999999999"/>
    <n v="1.2454540000000001"/>
  </r>
  <r>
    <n v="249"/>
    <x v="23"/>
    <x v="23"/>
    <x v="7"/>
    <n v="0.22997899999999999"/>
    <n v="2.0974080000000002"/>
  </r>
  <r>
    <n v="254"/>
    <x v="0"/>
    <x v="0"/>
    <x v="0"/>
    <n v="0.287275"/>
    <n v="2.619945"/>
  </r>
  <r>
    <n v="258"/>
    <x v="22"/>
    <x v="22"/>
    <x v="16"/>
    <n v="0.26941700000000002"/>
    <n v="2.0475729999999999"/>
  </r>
  <r>
    <n v="259"/>
    <x v="24"/>
    <x v="24"/>
    <x v="6"/>
    <n v="1.1071530000000001"/>
    <n v="10.097239"/>
  </r>
  <r>
    <n v="260"/>
    <x v="0"/>
    <x v="0"/>
    <x v="0"/>
    <n v="0.10161199999999999"/>
    <n v="0.92670600000000003"/>
  </r>
  <r>
    <n v="261"/>
    <x v="25"/>
    <x v="25"/>
    <x v="17"/>
    <n v="8.6070999999999995E-2"/>
    <n v="0.78496699999999997"/>
  </r>
  <r>
    <n v="263"/>
    <x v="21"/>
    <x v="21"/>
    <x v="15"/>
    <n v="1.0312999999999999E-2"/>
    <n v="3.9190000000000003E-2"/>
  </r>
  <r>
    <n v="264"/>
    <x v="17"/>
    <x v="17"/>
    <x v="11"/>
    <n v="4.0114999999999998E-2"/>
    <n v="0.27438699999999999"/>
  </r>
  <r>
    <n v="267"/>
    <x v="9"/>
    <x v="9"/>
    <x v="7"/>
    <n v="0.55462299999999998"/>
    <n v="5.0581630000000004"/>
  </r>
  <r>
    <n v="268"/>
    <x v="22"/>
    <x v="22"/>
    <x v="16"/>
    <n v="0.26649699999999998"/>
    <n v="3.6456789999999999"/>
  </r>
  <r>
    <n v="269"/>
    <x v="22"/>
    <x v="22"/>
    <x v="16"/>
    <n v="4.7181000000000001E-2"/>
    <n v="0.53786900000000004"/>
  </r>
  <r>
    <n v="272"/>
    <x v="26"/>
    <x v="26"/>
    <x v="13"/>
    <n v="2.2353000000000001E-2"/>
    <n v="0.16988500000000001"/>
  </r>
  <r>
    <n v="273"/>
    <x v="27"/>
    <x v="27"/>
    <x v="6"/>
    <n v="1.2732E-2"/>
    <n v="9.6766000000000005E-2"/>
  </r>
  <r>
    <n v="279"/>
    <x v="0"/>
    <x v="0"/>
    <x v="0"/>
    <n v="6.7353999999999997E-2"/>
    <n v="0.61427200000000004"/>
  </r>
  <r>
    <n v="280"/>
    <x v="0"/>
    <x v="0"/>
    <x v="0"/>
    <n v="8.9413000000000006E-2"/>
    <n v="0.81544899999999998"/>
  </r>
  <r>
    <n v="281"/>
    <x v="0"/>
    <x v="0"/>
    <x v="0"/>
    <n v="4.4762000000000003E-2"/>
    <n v="0.40823199999999998"/>
  </r>
  <r>
    <n v="282"/>
    <x v="0"/>
    <x v="0"/>
    <x v="0"/>
    <n v="4.7181000000000001E-2"/>
    <n v="0.43029499999999998"/>
  </r>
  <r>
    <n v="283"/>
    <x v="0"/>
    <x v="0"/>
    <x v="0"/>
    <n v="0.114592"/>
    <n v="1.045075"/>
  </r>
  <r>
    <n v="284"/>
    <x v="6"/>
    <x v="6"/>
    <x v="4"/>
    <n v="5.7494999999999997E-2"/>
    <n v="0.52435200000000004"/>
  </r>
  <r>
    <n v="285"/>
    <x v="6"/>
    <x v="6"/>
    <x v="4"/>
    <n v="5.2211E-2"/>
    <n v="0.47616199999999997"/>
  </r>
  <r>
    <n v="286"/>
    <x v="28"/>
    <x v="28"/>
    <x v="0"/>
    <n v="0.20371800000000001"/>
    <n v="1.8579110000000001"/>
  </r>
  <r>
    <n v="288"/>
    <x v="6"/>
    <x v="6"/>
    <x v="4"/>
    <n v="7.9576999999999995E-2"/>
    <n v="0.72574700000000003"/>
  </r>
  <r>
    <n v="289"/>
    <x v="6"/>
    <x v="6"/>
    <x v="4"/>
    <n v="5.3508E-2"/>
    <n v="0.48799199999999998"/>
  </r>
  <r>
    <n v="290"/>
    <x v="6"/>
    <x v="6"/>
    <x v="4"/>
    <n v="9.1107999999999995E-2"/>
    <n v="1.0386340000000001"/>
  </r>
  <r>
    <n v="329"/>
    <x v="29"/>
    <x v="29"/>
    <x v="8"/>
    <n v="4.3576999999999998E-2"/>
    <n v="0.39741900000000002"/>
  </r>
  <r>
    <n v="335"/>
    <x v="30"/>
    <x v="30"/>
    <x v="8"/>
    <n v="7.4873999999999996E-2"/>
    <n v="0.68285499999999999"/>
  </r>
  <r>
    <n v="343"/>
    <x v="31"/>
    <x v="31"/>
    <x v="7"/>
    <n v="1.4714E-2"/>
    <n v="0.134191"/>
  </r>
  <r>
    <n v="360"/>
    <x v="25"/>
    <x v="32"/>
    <x v="17"/>
    <n v="1.3377E-2"/>
    <n v="0.121998"/>
  </r>
  <r>
    <n v="363"/>
    <x v="10"/>
    <x v="10"/>
    <x v="0"/>
    <n v="2.0698000000000001E-2"/>
    <n v="0.18876699999999999"/>
  </r>
  <r>
    <n v="364"/>
    <x v="20"/>
    <x v="20"/>
    <x v="14"/>
    <n v="2.0698000000000001E-2"/>
    <n v="0.18876699999999999"/>
  </r>
  <r>
    <n v="365"/>
    <x v="9"/>
    <x v="9"/>
    <x v="7"/>
    <n v="0.246499"/>
    <n v="2.2480720000000001"/>
  </r>
  <r>
    <n v="367"/>
    <x v="0"/>
    <x v="0"/>
    <x v="0"/>
    <n v="4.9664E-2"/>
    <n v="0.45293800000000001"/>
  </r>
  <r>
    <n v="375"/>
    <x v="0"/>
    <x v="0"/>
    <x v="0"/>
    <n v="0.34428399999999998"/>
    <n v="3.1398700000000002"/>
  </r>
  <r>
    <n v="379"/>
    <x v="22"/>
    <x v="22"/>
    <x v="16"/>
    <n v="1.9893999999999998E-2"/>
    <n v="0.151197"/>
  </r>
  <r>
    <n v="380"/>
    <x v="11"/>
    <x v="11"/>
    <x v="1"/>
    <n v="1.9893999999999998E-2"/>
    <n v="0.136077"/>
  </r>
  <r>
    <n v="386"/>
    <x v="10"/>
    <x v="10"/>
    <x v="0"/>
    <n v="2.3205E-2"/>
    <n v="0.17635600000000001"/>
  </r>
  <r>
    <n v="388"/>
    <x v="6"/>
    <x v="6"/>
    <x v="4"/>
    <n v="5.0930000000000003E-2"/>
    <n v="0.50318399999999996"/>
  </r>
  <r>
    <n v="395"/>
    <x v="25"/>
    <x v="25"/>
    <x v="17"/>
    <n v="8.149E-3"/>
    <n v="4.9543999999999998E-2"/>
  </r>
  <r>
    <n v="397"/>
    <x v="16"/>
    <x v="16"/>
    <x v="10"/>
    <n v="8.149E-3"/>
    <n v="3.7157999999999997E-2"/>
  </r>
  <r>
    <n v="429"/>
    <x v="0"/>
    <x v="0"/>
    <x v="0"/>
    <n v="9.7479999999999997E-3"/>
    <n v="6.6678000000000001E-2"/>
  </r>
  <r>
    <n v="432"/>
    <x v="32"/>
    <x v="33"/>
    <x v="11"/>
    <n v="1.2104E-2"/>
    <n v="6.4392000000000005E-2"/>
  </r>
  <r>
    <n v="433"/>
    <x v="32"/>
    <x v="33"/>
    <x v="11"/>
    <n v="1.9893999999999998E-2"/>
    <n v="0.105838"/>
  </r>
  <r>
    <n v="434"/>
    <x v="32"/>
    <x v="33"/>
    <x v="11"/>
    <n v="0.287275"/>
    <n v="2.619945"/>
  </r>
  <r>
    <n v="435"/>
    <x v="32"/>
    <x v="33"/>
    <x v="11"/>
    <n v="1.2104E-2"/>
    <n v="5.5192999999999999E-2"/>
  </r>
  <r>
    <n v="438"/>
    <x v="14"/>
    <x v="14"/>
    <x v="8"/>
    <n v="0.19615099999999999"/>
    <n v="1.7888930000000001"/>
  </r>
  <r>
    <n v="440"/>
    <x v="6"/>
    <x v="6"/>
    <x v="4"/>
    <n v="2.8648E-2"/>
    <n v="0.217724"/>
  </r>
  <r>
    <n v="441"/>
    <x v="23"/>
    <x v="23"/>
    <x v="7"/>
    <n v="0.29641800000000001"/>
    <n v="2.7033330000000002"/>
  </r>
  <r>
    <n v="442"/>
    <x v="33"/>
    <x v="34"/>
    <x v="15"/>
    <n v="9.1990000000000006E-3"/>
    <n v="6.2922000000000006E-2"/>
  </r>
  <r>
    <n v="444"/>
    <x v="34"/>
    <x v="35"/>
    <x v="18"/>
    <n v="6.4458000000000001E-2"/>
    <n v="0.48987900000000001"/>
  </r>
  <r>
    <n v="445"/>
    <x v="30"/>
    <x v="30"/>
    <x v="8"/>
    <n v="7.3339000000000001E-2"/>
    <n v="0.668848"/>
  </r>
  <r>
    <n v="447"/>
    <x v="0"/>
    <x v="0"/>
    <x v="0"/>
    <n v="3.8993E-2"/>
    <n v="0.29634700000000003"/>
  </r>
  <r>
    <n v="453"/>
    <x v="18"/>
    <x v="18"/>
    <x v="12"/>
    <n v="1.2732E-2"/>
    <n v="9.6766000000000005E-2"/>
  </r>
  <r>
    <n v="454"/>
    <x v="17"/>
    <x v="17"/>
    <x v="11"/>
    <n v="5.3508E-2"/>
    <n v="0.36599399999999999"/>
  </r>
  <r>
    <n v="455"/>
    <x v="17"/>
    <x v="17"/>
    <x v="11"/>
    <n v="2.2353000000000001E-2"/>
    <n v="0.15289700000000001"/>
  </r>
  <r>
    <n v="456"/>
    <x v="35"/>
    <x v="36"/>
    <x v="15"/>
    <n v="6.4458000000000001E-2"/>
    <n v="0.48987900000000001"/>
  </r>
  <r>
    <n v="457"/>
    <x v="35"/>
    <x v="36"/>
    <x v="15"/>
    <n v="3.4664E-2"/>
    <n v="0.18441199999999999"/>
  </r>
  <r>
    <n v="458"/>
    <x v="23"/>
    <x v="23"/>
    <x v="7"/>
    <n v="0.62388699999999997"/>
    <n v="5.6898530000000003"/>
  </r>
  <r>
    <n v="459"/>
    <x v="23"/>
    <x v="23"/>
    <x v="7"/>
    <n v="0.198657"/>
    <n v="1.8117540000000001"/>
  </r>
  <r>
    <n v="460"/>
    <x v="36"/>
    <x v="37"/>
    <x v="15"/>
    <n v="1.56E-3"/>
    <n v="8.2979999999999998E-3"/>
  </r>
  <r>
    <n v="462"/>
    <x v="37"/>
    <x v="38"/>
    <x v="0"/>
    <n v="0.54208999999999996"/>
    <n v="4.9438579999999996"/>
  </r>
  <r>
    <n v="463"/>
    <x v="23"/>
    <x v="23"/>
    <x v="7"/>
    <n v="0.25783099999999998"/>
    <n v="1.959516"/>
  </r>
  <r>
    <n v="468"/>
    <x v="38"/>
    <x v="39"/>
    <x v="11"/>
    <n v="7.6470000000000002E-3"/>
    <n v="2.9059999999999999E-2"/>
  </r>
  <r>
    <n v="469"/>
    <x v="17"/>
    <x v="17"/>
    <x v="11"/>
    <n v="3.4664E-2"/>
    <n v="0.23710100000000001"/>
  </r>
  <r>
    <n v="470"/>
    <x v="4"/>
    <x v="4"/>
    <x v="3"/>
    <n v="3.5721999999999997E-2"/>
    <n v="0.32578800000000002"/>
  </r>
  <r>
    <n v="471"/>
    <x v="23"/>
    <x v="23"/>
    <x v="7"/>
    <n v="0.155972"/>
    <n v="1.541002"/>
  </r>
  <r>
    <n v="472"/>
    <x v="23"/>
    <x v="23"/>
    <x v="7"/>
    <n v="0.37127700000000002"/>
    <n v="3.6682130000000002"/>
  </r>
  <r>
    <n v="474"/>
    <x v="23"/>
    <x v="23"/>
    <x v="7"/>
    <n v="4.3576999999999998E-2"/>
    <n v="0.36430099999999999"/>
  </r>
  <r>
    <n v="480"/>
    <x v="23"/>
    <x v="23"/>
    <x v="7"/>
    <n v="3.4664E-2"/>
    <n v="0.316135"/>
  </r>
  <r>
    <n v="481"/>
    <x v="23"/>
    <x v="23"/>
    <x v="7"/>
    <n v="0.20371800000000001"/>
    <n v="1.8579110000000001"/>
  </r>
  <r>
    <n v="485"/>
    <x v="23"/>
    <x v="23"/>
    <x v="7"/>
    <n v="0.27827400000000002"/>
    <n v="2.5378630000000002"/>
  </r>
  <r>
    <n v="486"/>
    <x v="30"/>
    <x v="30"/>
    <x v="8"/>
    <n v="0.302593"/>
    <n v="2.7596509999999999"/>
  </r>
  <r>
    <n v="487"/>
    <x v="23"/>
    <x v="23"/>
    <x v="7"/>
    <n v="0.63283199999999995"/>
    <n v="5.7714270000000001"/>
  </r>
  <r>
    <n v="488"/>
    <x v="23"/>
    <x v="23"/>
    <x v="7"/>
    <n v="0.86659900000000001"/>
    <n v="7.9033800000000003"/>
  </r>
  <r>
    <n v="489"/>
    <x v="34"/>
    <x v="35"/>
    <x v="18"/>
    <n v="1.0893999999999999E-2"/>
    <n v="7.4515999999999999E-2"/>
  </r>
  <r>
    <n v="493"/>
    <x v="4"/>
    <x v="4"/>
    <x v="3"/>
    <n v="7.6470000000000002E-3"/>
    <n v="6.9744E-2"/>
  </r>
  <r>
    <n v="494"/>
    <x v="4"/>
    <x v="4"/>
    <x v="3"/>
    <n v="9.7479999999999997E-3"/>
    <n v="8.8903999999999997E-2"/>
  </r>
  <r>
    <n v="495"/>
    <x v="4"/>
    <x v="4"/>
    <x v="3"/>
    <n v="1.0893999999999999E-2"/>
    <n v="9.9354999999999999E-2"/>
  </r>
  <r>
    <n v="496"/>
    <x v="0"/>
    <x v="0"/>
    <x v="0"/>
    <n v="9.8046999999999995E-2"/>
    <n v="0.89419199999999999"/>
  </r>
  <r>
    <n v="497"/>
    <x v="0"/>
    <x v="0"/>
    <x v="0"/>
    <n v="0.16045999999999999"/>
    <n v="1.463395"/>
  </r>
  <r>
    <n v="499"/>
    <x v="3"/>
    <x v="3"/>
    <x v="0"/>
    <n v="0.91991599999999996"/>
    <n v="8.3896300000000004"/>
  </r>
  <r>
    <n v="500"/>
    <x v="39"/>
    <x v="40"/>
    <x v="19"/>
    <n v="1.6839E-2"/>
    <n v="3.8392000000000003E-2"/>
  </r>
  <r>
    <n v="501"/>
    <x v="26"/>
    <x v="26"/>
    <x v="13"/>
    <n v="5.3508E-2"/>
    <n v="0.40666000000000002"/>
  </r>
  <r>
    <n v="502"/>
    <x v="3"/>
    <x v="3"/>
    <x v="0"/>
    <n v="0.12835099999999999"/>
    <n v="0.87791699999999995"/>
  </r>
  <r>
    <n v="505"/>
    <x v="6"/>
    <x v="6"/>
    <x v="4"/>
    <n v="0.155972"/>
    <n v="1.422463"/>
  </r>
  <r>
    <n v="509"/>
    <x v="20"/>
    <x v="41"/>
    <x v="14"/>
    <n v="0.14502999999999999"/>
    <n v="1.322673"/>
  </r>
  <r>
    <n v="510"/>
    <x v="40"/>
    <x v="42"/>
    <x v="13"/>
    <n v="0.22997899999999999"/>
    <n v="2.0974080000000002"/>
  </r>
  <r>
    <n v="511"/>
    <x v="0"/>
    <x v="0"/>
    <x v="0"/>
    <n v="9.1107999999999995E-2"/>
    <n v="0.83090699999999995"/>
  </r>
  <r>
    <n v="517"/>
    <x v="0"/>
    <x v="0"/>
    <x v="0"/>
    <n v="1.2732E-2"/>
    <n v="0.116119"/>
  </r>
  <r>
    <n v="518"/>
    <x v="0"/>
    <x v="0"/>
    <x v="0"/>
    <n v="6.8826999999999999E-2"/>
    <n v="0.62769799999999998"/>
  </r>
  <r>
    <n v="519"/>
    <x v="0"/>
    <x v="0"/>
    <x v="0"/>
    <n v="2.8648E-2"/>
    <n v="0.26126899999999997"/>
  </r>
  <r>
    <n v="520"/>
    <x v="0"/>
    <x v="0"/>
    <x v="0"/>
    <n v="5.2211E-2"/>
    <n v="0.47616199999999997"/>
  </r>
  <r>
    <n v="521"/>
    <x v="0"/>
    <x v="0"/>
    <x v="0"/>
    <n v="3.4664E-2"/>
    <n v="0.316135"/>
  </r>
  <r>
    <n v="522"/>
    <x v="0"/>
    <x v="0"/>
    <x v="0"/>
    <n v="1.6114E-2"/>
    <n v="0.14696400000000001"/>
  </r>
  <r>
    <n v="525"/>
    <x v="40"/>
    <x v="42"/>
    <x v="13"/>
    <n v="0.126337"/>
    <n v="1.1521950000000001"/>
  </r>
  <r>
    <n v="526"/>
    <x v="40"/>
    <x v="42"/>
    <x v="13"/>
    <n v="0.13242499999999999"/>
    <n v="1.2077150000000001"/>
  </r>
  <r>
    <n v="528"/>
    <x v="40"/>
    <x v="42"/>
    <x v="13"/>
    <n v="1.9106999999999999E-2"/>
    <n v="0.188773"/>
  </r>
  <r>
    <n v="529"/>
    <x v="40"/>
    <x v="42"/>
    <x v="13"/>
    <n v="6.8826999999999999E-2"/>
    <n v="0.680006"/>
  </r>
  <r>
    <n v="531"/>
    <x v="40"/>
    <x v="42"/>
    <x v="13"/>
    <n v="9.9821999999999994E-2"/>
    <n v="0.98624100000000003"/>
  </r>
  <r>
    <n v="532"/>
    <x v="0"/>
    <x v="0"/>
    <x v="0"/>
    <n v="0.114592"/>
    <n v="1.1321650000000001"/>
  </r>
  <r>
    <n v="539"/>
    <x v="10"/>
    <x v="10"/>
    <x v="0"/>
    <n v="3.8993E-2"/>
    <n v="0.29634700000000003"/>
  </r>
  <r>
    <n v="540"/>
    <x v="10"/>
    <x v="10"/>
    <x v="0"/>
    <n v="3.5721999999999997E-2"/>
    <n v="0.32578800000000002"/>
  </r>
  <r>
    <n v="541"/>
    <x v="10"/>
    <x v="10"/>
    <x v="0"/>
    <n v="3.0589999999999999E-2"/>
    <n v="0.27897699999999997"/>
  </r>
  <r>
    <n v="542"/>
    <x v="0"/>
    <x v="0"/>
    <x v="0"/>
    <n v="4.7181000000000001E-2"/>
    <n v="0.43029499999999998"/>
  </r>
  <r>
    <n v="543"/>
    <x v="0"/>
    <x v="0"/>
    <x v="0"/>
    <n v="4.8415E-2"/>
    <n v="0.36795299999999997"/>
  </r>
  <r>
    <n v="544"/>
    <x v="25"/>
    <x v="25"/>
    <x v="17"/>
    <n v="1.0312999999999999E-2"/>
    <n v="7.8381000000000006E-2"/>
  </r>
  <r>
    <n v="546"/>
    <x v="9"/>
    <x v="9"/>
    <x v="7"/>
    <n v="8.6660000000000001E-3"/>
    <n v="4.6102999999999998E-2"/>
  </r>
  <r>
    <n v="547"/>
    <x v="5"/>
    <x v="5"/>
    <x v="0"/>
    <n v="1.9106999999999999E-2"/>
    <n v="0.14521000000000001"/>
  </r>
  <r>
    <n v="548"/>
    <x v="14"/>
    <x v="14"/>
    <x v="8"/>
    <n v="3.1584000000000001E-2"/>
    <n v="0.240041"/>
  </r>
  <r>
    <n v="552"/>
    <x v="6"/>
    <x v="6"/>
    <x v="4"/>
    <n v="6.4458000000000001E-2"/>
    <n v="0.48987900000000001"/>
  </r>
  <r>
    <n v="553"/>
    <x v="6"/>
    <x v="6"/>
    <x v="4"/>
    <n v="6.4458000000000001E-2"/>
    <n v="0.53886699999999998"/>
  </r>
  <r>
    <n v="554"/>
    <x v="0"/>
    <x v="0"/>
    <x v="0"/>
    <n v="1.2732E-2"/>
    <n v="8.7090000000000001E-2"/>
  </r>
  <r>
    <n v="556"/>
    <x v="41"/>
    <x v="43"/>
    <x v="1"/>
    <n v="0.153752"/>
    <n v="1.402215"/>
  </r>
  <r>
    <n v="557"/>
    <x v="41"/>
    <x v="43"/>
    <x v="1"/>
    <n v="0.13656299999999999"/>
    <n v="1.3492409999999999"/>
  </r>
  <r>
    <n v="558"/>
    <x v="0"/>
    <x v="0"/>
    <x v="0"/>
    <n v="6.4458000000000001E-2"/>
    <n v="0.58785500000000002"/>
  </r>
  <r>
    <n v="563"/>
    <x v="0"/>
    <x v="0"/>
    <x v="0"/>
    <n v="2.2353000000000001E-2"/>
    <n v="0.16988500000000001"/>
  </r>
  <r>
    <n v="565"/>
    <x v="0"/>
    <x v="0"/>
    <x v="0"/>
    <n v="6.7353999999999997E-2"/>
    <n v="0.61427200000000004"/>
  </r>
  <r>
    <n v="567"/>
    <x v="0"/>
    <x v="0"/>
    <x v="0"/>
    <n v="1.1490999999999999E-2"/>
    <n v="0.104798"/>
  </r>
  <r>
    <n v="572"/>
    <x v="25"/>
    <x v="25"/>
    <x v="17"/>
    <n v="9.1107999999999995E-2"/>
    <n v="0.83090699999999995"/>
  </r>
  <r>
    <n v="577"/>
    <x v="0"/>
    <x v="0"/>
    <x v="0"/>
    <n v="1.9106999999999999E-2"/>
    <n v="0.14521000000000001"/>
  </r>
  <r>
    <n v="584"/>
    <x v="11"/>
    <x v="11"/>
    <x v="1"/>
    <n v="1.6114E-2"/>
    <n v="0.12247"/>
  </r>
  <r>
    <n v="585"/>
    <x v="11"/>
    <x v="11"/>
    <x v="1"/>
    <n v="1.4037000000000001E-2"/>
    <n v="0.106685"/>
  </r>
  <r>
    <n v="586"/>
    <x v="11"/>
    <x v="11"/>
    <x v="1"/>
    <n v="2.4072E-2"/>
    <n v="0.21953800000000001"/>
  </r>
  <r>
    <n v="587"/>
    <x v="6"/>
    <x v="6"/>
    <x v="4"/>
    <n v="2.8648E-2"/>
    <n v="0.217724"/>
  </r>
  <r>
    <n v="588"/>
    <x v="11"/>
    <x v="11"/>
    <x v="1"/>
    <n v="3.8993E-2"/>
    <n v="0.29634700000000003"/>
  </r>
  <r>
    <n v="589"/>
    <x v="6"/>
    <x v="6"/>
    <x v="4"/>
    <n v="8.9413000000000006E-2"/>
    <n v="0.67954099999999995"/>
  </r>
  <r>
    <n v="590"/>
    <x v="23"/>
    <x v="23"/>
    <x v="7"/>
    <n v="0.334424"/>
    <n v="3.0499499999999999"/>
  </r>
  <r>
    <n v="591"/>
    <x v="23"/>
    <x v="23"/>
    <x v="7"/>
    <n v="0.293354"/>
    <n v="2.675392"/>
  </r>
  <r>
    <n v="592"/>
    <x v="34"/>
    <x v="35"/>
    <x v="18"/>
    <n v="2.3205E-2"/>
    <n v="7.0542999999999995E-2"/>
  </r>
  <r>
    <n v="594"/>
    <x v="3"/>
    <x v="3"/>
    <x v="0"/>
    <n v="3.5721999999999997E-2"/>
    <n v="0.244341"/>
  </r>
  <r>
    <n v="595"/>
    <x v="8"/>
    <x v="8"/>
    <x v="6"/>
    <n v="2.1517999999999999E-2"/>
    <n v="0.16353500000000001"/>
  </r>
  <r>
    <n v="602"/>
    <x v="0"/>
    <x v="0"/>
    <x v="0"/>
    <n v="1.2104E-2"/>
    <n v="9.1988E-2"/>
  </r>
  <r>
    <n v="603"/>
    <x v="0"/>
    <x v="0"/>
    <x v="0"/>
    <n v="4.5963999999999998E-2"/>
    <n v="0.34932600000000003"/>
  </r>
  <r>
    <n v="604"/>
    <x v="0"/>
    <x v="0"/>
    <x v="0"/>
    <n v="1.5406E-2"/>
    <n v="0.117087"/>
  </r>
  <r>
    <n v="605"/>
    <x v="1"/>
    <x v="1"/>
    <x v="1"/>
    <n v="0.103419"/>
    <n v="0.78598400000000002"/>
  </r>
  <r>
    <n v="606"/>
    <x v="37"/>
    <x v="38"/>
    <x v="0"/>
    <n v="9.8046999999999995E-2"/>
    <n v="0.74516000000000004"/>
  </r>
  <r>
    <n v="607"/>
    <x v="11"/>
    <x v="11"/>
    <x v="1"/>
    <n v="4.8415E-2"/>
    <n v="0.36795299999999997"/>
  </r>
  <r>
    <n v="608"/>
    <x v="37"/>
    <x v="38"/>
    <x v="0"/>
    <n v="4.9664E-2"/>
    <n v="0.45293800000000001"/>
  </r>
  <r>
    <n v="609"/>
    <x v="37"/>
    <x v="38"/>
    <x v="0"/>
    <n v="1.5406E-2"/>
    <n v="0.14050499999999999"/>
  </r>
  <r>
    <n v="613"/>
    <x v="41"/>
    <x v="43"/>
    <x v="1"/>
    <n v="1.2732399999999999"/>
    <n v="11.611945"/>
  </r>
  <r>
    <n v="614"/>
    <x v="15"/>
    <x v="15"/>
    <x v="9"/>
    <n v="0.31830999999999998"/>
    <n v="2.9029859999999998"/>
  </r>
  <r>
    <n v="615"/>
    <x v="15"/>
    <x v="15"/>
    <x v="9"/>
    <n v="0.439467"/>
    <n v="4.0079349999999998"/>
  </r>
  <r>
    <n v="616"/>
    <x v="41"/>
    <x v="43"/>
    <x v="1"/>
    <n v="0.52560099999999998"/>
    <n v="5.1929400000000001"/>
  </r>
  <r>
    <n v="617"/>
    <x v="6"/>
    <x v="6"/>
    <x v="4"/>
    <n v="3.2594999999999999E-2"/>
    <n v="0.247721"/>
  </r>
  <r>
    <n v="619"/>
    <x v="1"/>
    <x v="1"/>
    <x v="1"/>
    <n v="2.1517999999999999E-2"/>
    <n v="0.17988799999999999"/>
  </r>
  <r>
    <n v="628"/>
    <x v="23"/>
    <x v="23"/>
    <x v="7"/>
    <n v="8.7734000000000006E-2"/>
    <n v="0.66678000000000004"/>
  </r>
  <r>
    <n v="629"/>
    <x v="34"/>
    <x v="35"/>
    <x v="18"/>
    <n v="7.162E-3"/>
    <n v="3.2659000000000001E-2"/>
  </r>
  <r>
    <n v="630"/>
    <x v="9"/>
    <x v="9"/>
    <x v="7"/>
    <n v="0.81487299999999996"/>
    <n v="7.4316449999999996"/>
  </r>
  <r>
    <n v="631"/>
    <x v="1"/>
    <x v="1"/>
    <x v="1"/>
    <n v="4.5963999999999998E-2"/>
    <n v="0.34932600000000003"/>
  </r>
  <r>
    <n v="633"/>
    <x v="6"/>
    <x v="6"/>
    <x v="4"/>
    <n v="7.9576999999999995E-2"/>
    <n v="0.96766200000000002"/>
  </r>
  <r>
    <n v="635"/>
    <x v="25"/>
    <x v="25"/>
    <x v="17"/>
    <n v="5.7494999999999997E-2"/>
    <n v="0.52435200000000004"/>
  </r>
  <r>
    <n v="636"/>
    <x v="0"/>
    <x v="0"/>
    <x v="0"/>
    <n v="1.0312999999999999E-2"/>
    <n v="7.8381000000000006E-2"/>
  </r>
  <r>
    <n v="637"/>
    <x v="25"/>
    <x v="25"/>
    <x v="17"/>
    <n v="6.7353999999999997E-2"/>
    <n v="0.61427200000000004"/>
  </r>
  <r>
    <n v="638"/>
    <x v="0"/>
    <x v="0"/>
    <x v="0"/>
    <n v="0.120393"/>
    <n v="1.097982"/>
  </r>
  <r>
    <n v="639"/>
    <x v="25"/>
    <x v="25"/>
    <x v="17"/>
    <n v="2.4955000000000001E-2"/>
    <n v="0.24656"/>
  </r>
  <r>
    <n v="640"/>
    <x v="9"/>
    <x v="9"/>
    <x v="7"/>
    <n v="6.8826999999999999E-2"/>
    <n v="0.62769799999999998"/>
  </r>
  <r>
    <n v="641"/>
    <x v="25"/>
    <x v="25"/>
    <x v="17"/>
    <n v="8.7734000000000006E-2"/>
    <n v="0.80013599999999996"/>
  </r>
  <r>
    <n v="642"/>
    <x v="25"/>
    <x v="25"/>
    <x v="17"/>
    <n v="4.8415E-2"/>
    <n v="0.44154399999999999"/>
  </r>
  <r>
    <n v="643"/>
    <x v="25"/>
    <x v="25"/>
    <x v="17"/>
    <n v="2.5855E-2"/>
    <n v="0.235795"/>
  </r>
  <r>
    <n v="645"/>
    <x v="25"/>
    <x v="25"/>
    <x v="17"/>
    <n v="4.8415E-2"/>
    <n v="0.44154399999999999"/>
  </r>
  <r>
    <n v="646"/>
    <x v="0"/>
    <x v="0"/>
    <x v="0"/>
    <n v="1.0312999999999999E-2"/>
    <n v="7.0542999999999995E-2"/>
  </r>
  <r>
    <n v="647"/>
    <x v="28"/>
    <x v="28"/>
    <x v="0"/>
    <n v="0.10161199999999999"/>
    <n v="0.77225500000000002"/>
  </r>
  <r>
    <n v="648"/>
    <x v="0"/>
    <x v="0"/>
    <x v="0"/>
    <n v="0.14935899999999999"/>
    <n v="1.3621540000000001"/>
  </r>
  <r>
    <n v="649"/>
    <x v="40"/>
    <x v="42"/>
    <x v="13"/>
    <n v="0.10161199999999999"/>
    <n v="0.92670600000000003"/>
  </r>
  <r>
    <n v="654"/>
    <x v="0"/>
    <x v="0"/>
    <x v="0"/>
    <n v="0.105241"/>
    <n v="0.79983300000000002"/>
  </r>
  <r>
    <n v="655"/>
    <x v="0"/>
    <x v="0"/>
    <x v="0"/>
    <n v="0.41367599999999999"/>
    <n v="3.7727210000000002"/>
  </r>
  <r>
    <n v="656"/>
    <x v="13"/>
    <x v="13"/>
    <x v="0"/>
    <n v="0.36784699999999998"/>
    <n v="2.795636"/>
  </r>
  <r>
    <n v="657"/>
    <x v="20"/>
    <x v="41"/>
    <x v="14"/>
    <n v="0.169627"/>
    <n v="1.5470010000000001"/>
  </r>
  <r>
    <n v="658"/>
    <x v="3"/>
    <x v="3"/>
    <x v="0"/>
    <n v="0.17666999999999999"/>
    <n v="1.342692"/>
  </r>
  <r>
    <n v="659"/>
    <x v="3"/>
    <x v="3"/>
    <x v="0"/>
    <n v="7.162E-3"/>
    <n v="5.4431E-2"/>
  </r>
  <r>
    <n v="660"/>
    <x v="3"/>
    <x v="3"/>
    <x v="0"/>
    <n v="6.8826999999999999E-2"/>
    <n v="0.62769799999999998"/>
  </r>
  <r>
    <n v="666"/>
    <x v="8"/>
    <x v="8"/>
    <x v="6"/>
    <n v="4.4762000000000003E-2"/>
    <n v="0.40823199999999998"/>
  </r>
  <r>
    <n v="669"/>
    <x v="23"/>
    <x v="23"/>
    <x v="7"/>
    <n v="0.171959"/>
    <n v="1.5682659999999999"/>
  </r>
  <r>
    <n v="670"/>
    <x v="9"/>
    <x v="9"/>
    <x v="7"/>
    <n v="0.86135499999999998"/>
    <n v="7.8555529999999996"/>
  </r>
  <r>
    <n v="673"/>
    <x v="21"/>
    <x v="21"/>
    <x v="15"/>
    <n v="1.4037000000000001E-2"/>
    <n v="9.6016000000000004E-2"/>
  </r>
  <r>
    <n v="675"/>
    <x v="23"/>
    <x v="23"/>
    <x v="7"/>
    <n v="9.6289E-2"/>
    <n v="0.87815299999999996"/>
  </r>
  <r>
    <n v="676"/>
    <x v="21"/>
    <x v="21"/>
    <x v="15"/>
    <n v="1.5406E-2"/>
    <n v="0.105378"/>
  </r>
  <r>
    <n v="680"/>
    <x v="21"/>
    <x v="21"/>
    <x v="15"/>
    <n v="1.9893999999999998E-2"/>
    <n v="0.105838"/>
  </r>
  <r>
    <n v="681"/>
    <x v="13"/>
    <x v="13"/>
    <x v="0"/>
    <n v="0.350937"/>
    <n v="3.200542"/>
  </r>
  <r>
    <n v="683"/>
    <x v="35"/>
    <x v="36"/>
    <x v="15"/>
    <n v="0.103419"/>
    <n v="0.78598400000000002"/>
  </r>
  <r>
    <n v="684"/>
    <x v="18"/>
    <x v="18"/>
    <x v="12"/>
    <n v="0.293354"/>
    <n v="2.2294930000000002"/>
  </r>
  <r>
    <n v="685"/>
    <x v="18"/>
    <x v="18"/>
    <x v="12"/>
    <n v="0.18385599999999999"/>
    <n v="1.3973040000000001"/>
  </r>
  <r>
    <n v="686"/>
    <x v="18"/>
    <x v="18"/>
    <x v="12"/>
    <n v="0.12235799999999999"/>
    <n v="0.92992300000000006"/>
  </r>
  <r>
    <n v="690"/>
    <x v="34"/>
    <x v="35"/>
    <x v="18"/>
    <n v="1.2104E-2"/>
    <n v="6.4392000000000005E-2"/>
  </r>
  <r>
    <n v="691"/>
    <x v="36"/>
    <x v="37"/>
    <x v="15"/>
    <n v="1.0893999999999999E-2"/>
    <n v="8.2795999999999995E-2"/>
  </r>
  <r>
    <n v="692"/>
    <x v="6"/>
    <x v="6"/>
    <x v="4"/>
    <n v="0.23542199999999999"/>
    <n v="2.147049"/>
  </r>
  <r>
    <n v="693"/>
    <x v="13"/>
    <x v="13"/>
    <x v="0"/>
    <n v="0.25783099999999998"/>
    <n v="2.3514189999999999"/>
  </r>
  <r>
    <n v="694"/>
    <x v="6"/>
    <x v="6"/>
    <x v="4"/>
    <n v="0.350937"/>
    <n v="3.200542"/>
  </r>
  <r>
    <n v="696"/>
    <x v="23"/>
    <x v="23"/>
    <x v="7"/>
    <n v="0.31830999999999998"/>
    <n v="2.9029859999999998"/>
  </r>
  <r>
    <n v="697"/>
    <x v="42"/>
    <x v="44"/>
    <x v="20"/>
    <n v="5.0930000000000003E-2"/>
    <n v="0.80672500000000003"/>
  </r>
  <r>
    <n v="698"/>
    <x v="6"/>
    <x v="6"/>
    <x v="4"/>
    <n v="3.8993E-2"/>
    <n v="0.86096499999999998"/>
  </r>
  <r>
    <n v="699"/>
    <x v="11"/>
    <x v="11"/>
    <x v="1"/>
    <n v="8.149E-3"/>
    <n v="0.153196"/>
  </r>
  <r>
    <n v="700"/>
    <x v="21"/>
    <x v="21"/>
    <x v="15"/>
    <n v="1.1490999999999999E-2"/>
    <n v="0.328183"/>
  </r>
  <r>
    <n v="701"/>
    <x v="0"/>
    <x v="0"/>
    <x v="0"/>
    <n v="2.1517999999999999E-2"/>
    <n v="0.74365300000000001"/>
  </r>
  <r>
    <n v="702"/>
    <x v="34"/>
    <x v="35"/>
    <x v="18"/>
    <n v="8.149E-3"/>
    <n v="0.16525599999999999"/>
  </r>
  <r>
    <n v="703"/>
    <x v="43"/>
    <x v="45"/>
    <x v="21"/>
    <n v="1.2104E-2"/>
    <n v="0.46962500000000001"/>
  </r>
  <r>
    <n v="703"/>
    <x v="43"/>
    <x v="45"/>
    <x v="21"/>
    <n v="1.2104E-2"/>
    <n v="0.46962500000000001"/>
  </r>
  <r>
    <n v="704"/>
    <x v="4"/>
    <x v="4"/>
    <x v="3"/>
    <n v="1.9893999999999998E-2"/>
    <n v="1.3941969999999999"/>
  </r>
  <r>
    <n v="704"/>
    <x v="4"/>
    <x v="4"/>
    <x v="3"/>
    <n v="1.9893999999999998E-2"/>
    <n v="1.3941969999999999"/>
  </r>
  <r>
    <n v="705"/>
    <x v="11"/>
    <x v="11"/>
    <x v="1"/>
    <n v="1.6839E-2"/>
    <n v="0.82172299999999998"/>
  </r>
  <r>
    <n v="705"/>
    <x v="11"/>
    <x v="11"/>
    <x v="1"/>
    <n v="1.6839E-2"/>
    <n v="0.82172299999999998"/>
  </r>
  <r>
    <n v="706"/>
    <x v="44"/>
    <x v="46"/>
    <x v="0"/>
    <n v="1.2732E-2"/>
    <n v="0.68500300000000003"/>
  </r>
  <r>
    <n v="706"/>
    <x v="44"/>
    <x v="46"/>
    <x v="0"/>
    <n v="1.2732E-2"/>
    <n v="0.68500300000000003"/>
  </r>
  <r>
    <s v="105B"/>
    <x v="10"/>
    <x v="10"/>
    <x v="0"/>
    <n v="5.4821000000000002E-2"/>
    <n v="0.49996699999999999"/>
  </r>
  <r>
    <s v="106B"/>
    <x v="10"/>
    <x v="10"/>
    <x v="0"/>
    <n v="6.7353999999999997E-2"/>
    <n v="0.61427200000000004"/>
  </r>
  <r>
    <s v="106C"/>
    <x v="10"/>
    <x v="10"/>
    <x v="0"/>
    <n v="0.105241"/>
    <n v="0.95979999999999999"/>
  </r>
  <r>
    <s v="107B"/>
    <x v="13"/>
    <x v="13"/>
    <x v="0"/>
    <n v="0.108934"/>
    <n v="0.99347399999999997"/>
  </r>
  <r>
    <s v="155 B"/>
    <x v="3"/>
    <x v="3"/>
    <x v="0"/>
    <n v="1.9106999999999999E-2"/>
    <n v="0.26901999999999998"/>
  </r>
  <r>
    <s v="181B"/>
    <x v="0"/>
    <x v="0"/>
    <x v="0"/>
    <n v="1.5406E-2"/>
    <n v="0.117087"/>
  </r>
  <r>
    <s v="183B"/>
    <x v="16"/>
    <x v="16"/>
    <x v="10"/>
    <n v="8.6660000000000001E-3"/>
    <n v="3.9516999999999997E-2"/>
  </r>
  <r>
    <s v="183C"/>
    <x v="16"/>
    <x v="16"/>
    <x v="10"/>
    <n v="8.149E-3"/>
    <n v="3.7157999999999997E-2"/>
  </r>
  <r>
    <s v="183D"/>
    <x v="16"/>
    <x v="16"/>
    <x v="10"/>
    <n v="1.2732E-2"/>
    <n v="5.806E-2"/>
  </r>
  <r>
    <s v="216B"/>
    <x v="17"/>
    <x v="17"/>
    <x v="11"/>
    <n v="2.3205E-2"/>
    <n v="8.8178000000000006E-2"/>
  </r>
  <r>
    <s v="219B"/>
    <x v="19"/>
    <x v="19"/>
    <x v="13"/>
    <n v="1.0312999999999999E-2"/>
    <n v="2.3514E-2"/>
  </r>
  <r>
    <s v="239B"/>
    <x v="5"/>
    <x v="5"/>
    <x v="0"/>
    <n v="0.155972"/>
    <n v="3.2941250000000002"/>
  </r>
  <r>
    <s v="242B"/>
    <x v="21"/>
    <x v="21"/>
    <x v="15"/>
    <n v="8.149E-3"/>
    <n v="3.7157999999999997E-2"/>
  </r>
  <r>
    <s v="280B"/>
    <x v="0"/>
    <x v="0"/>
    <x v="0"/>
    <n v="1.2732E-2"/>
    <n v="0.116119"/>
  </r>
  <r>
    <s v="335B"/>
    <x v="30"/>
    <x v="30"/>
    <x v="8"/>
    <n v="2.7701E-2"/>
    <n v="0.25263200000000002"/>
  </r>
  <r>
    <s v="335C"/>
    <x v="30"/>
    <x v="30"/>
    <x v="8"/>
    <n v="1.5406E-2"/>
    <n v="0.14050499999999999"/>
  </r>
  <r>
    <s v="360B"/>
    <x v="25"/>
    <x v="32"/>
    <x v="17"/>
    <n v="7.6470000000000002E-3"/>
    <n v="6.9744E-2"/>
  </r>
  <r>
    <s v="363B"/>
    <x v="10"/>
    <x v="10"/>
    <x v="0"/>
    <n v="2.1517999999999999E-2"/>
    <n v="0.196242"/>
  </r>
  <r>
    <s v="380B"/>
    <x v="13"/>
    <x v="13"/>
    <x v="0"/>
    <n v="1.7579000000000001E-2"/>
    <n v="0.120238"/>
  </r>
  <r>
    <s v="453B"/>
    <x v="18"/>
    <x v="18"/>
    <x v="12"/>
    <n v="1.8335000000000001E-2"/>
    <n v="0.13934299999999999"/>
  </r>
  <r>
    <s v="453C"/>
    <x v="18"/>
    <x v="18"/>
    <x v="12"/>
    <n v="5.2211E-2"/>
    <n v="0.39680199999999999"/>
  </r>
  <r>
    <s v="462B"/>
    <x v="37"/>
    <x v="38"/>
    <x v="0"/>
    <n v="0.31197599999999998"/>
    <n v="2.8452169999999999"/>
  </r>
  <r>
    <s v="468B"/>
    <x v="38"/>
    <x v="39"/>
    <x v="11"/>
    <n v="9.7479999999999997E-3"/>
    <n v="3.7043E-2"/>
  </r>
  <r>
    <s v="480B"/>
    <x v="23"/>
    <x v="23"/>
    <x v="7"/>
    <n v="0.103419"/>
    <n v="0.94318000000000002"/>
  </r>
  <r>
    <s v="493B"/>
    <x v="4"/>
    <x v="4"/>
    <x v="3"/>
    <n v="8.149E-3"/>
    <n v="7.4315999999999993E-2"/>
  </r>
  <r>
    <s v="495B"/>
    <x v="4"/>
    <x v="4"/>
    <x v="3"/>
    <n v="7.162E-3"/>
    <n v="6.5317E-2"/>
  </r>
  <r>
    <s v="500B"/>
    <x v="39"/>
    <x v="40"/>
    <x v="19"/>
    <n v="8.6660000000000001E-3"/>
    <n v="1.9758000000000001E-2"/>
  </r>
  <r>
    <s v="502B"/>
    <x v="3"/>
    <x v="3"/>
    <x v="0"/>
    <n v="2.4955000000000001E-2"/>
    <n v="0.17069599999999999"/>
  </r>
  <r>
    <s v="520B"/>
    <x v="0"/>
    <x v="0"/>
    <x v="0"/>
    <n v="1.2104E-2"/>
    <n v="0.110386"/>
  </r>
  <r>
    <s v="532B"/>
    <x v="0"/>
    <x v="0"/>
    <x v="0"/>
    <n v="3.2594999999999999E-2"/>
    <n v="0.32203799999999999"/>
  </r>
  <r>
    <s v="544B"/>
    <x v="25"/>
    <x v="25"/>
    <x v="17"/>
    <n v="1.9893999999999998E-2"/>
    <n v="0.151197"/>
  </r>
  <r>
    <s v="565B"/>
    <x v="0"/>
    <x v="0"/>
    <x v="0"/>
    <n v="7.3339000000000001E-2"/>
    <n v="0.668848"/>
  </r>
  <r>
    <s v="567B"/>
    <x v="0"/>
    <x v="0"/>
    <x v="0"/>
    <n v="1.4714E-2"/>
    <n v="0.134191"/>
  </r>
  <r>
    <s v="567C"/>
    <x v="0"/>
    <x v="0"/>
    <x v="0"/>
    <n v="1.5406E-2"/>
    <n v="0.14050499999999999"/>
  </r>
  <r>
    <s v="584B"/>
    <x v="11"/>
    <x v="11"/>
    <x v="1"/>
    <n v="6.0232000000000001E-2"/>
    <n v="0.45776499999999998"/>
  </r>
  <r>
    <s v="585B"/>
    <x v="11"/>
    <x v="11"/>
    <x v="1"/>
    <n v="5.3508E-2"/>
    <n v="0.40666000000000002"/>
  </r>
  <r>
    <s v="585C"/>
    <x v="11"/>
    <x v="11"/>
    <x v="1"/>
    <n v="2.4955000000000001E-2"/>
    <n v="0.189662"/>
  </r>
  <r>
    <s v="586B"/>
    <x v="11"/>
    <x v="11"/>
    <x v="1"/>
    <n v="4.1252999999999998E-2"/>
    <n v="0.37622699999999998"/>
  </r>
  <r>
    <s v="586C"/>
    <x v="11"/>
    <x v="11"/>
    <x v="1"/>
    <n v="1.6839E-2"/>
    <n v="0.15356800000000001"/>
  </r>
  <r>
    <s v="586D"/>
    <x v="11"/>
    <x v="11"/>
    <x v="1"/>
    <n v="7.6470000000000002E-3"/>
    <n v="6.9744E-2"/>
  </r>
  <r>
    <s v="586E"/>
    <x v="11"/>
    <x v="11"/>
    <x v="1"/>
    <n v="6.0232000000000001E-2"/>
    <n v="0.54931799999999997"/>
  </r>
  <r>
    <s v="586F"/>
    <x v="11"/>
    <x v="11"/>
    <x v="1"/>
    <n v="2.4072E-2"/>
    <n v="0.21953800000000001"/>
  </r>
  <r>
    <s v="588B"/>
    <x v="11"/>
    <x v="11"/>
    <x v="1"/>
    <n v="1.2732E-2"/>
    <n v="9.6763199999999994E-2"/>
  </r>
  <r>
    <s v="594B"/>
    <x v="3"/>
    <x v="3"/>
    <x v="0"/>
    <n v="3.8993E-2"/>
    <n v="0.266712"/>
  </r>
  <r>
    <s v="594C"/>
    <x v="3"/>
    <x v="3"/>
    <x v="0"/>
    <n v="1.6839E-2"/>
    <n v="0.115176"/>
  </r>
  <r>
    <s v="607B"/>
    <x v="11"/>
    <x v="11"/>
    <x v="1"/>
    <n v="0.103419"/>
    <n v="0.78598400000000002"/>
  </r>
  <r>
    <s v="607C"/>
    <x v="11"/>
    <x v="11"/>
    <x v="1"/>
    <n v="6.5897999999999998E-2"/>
    <n v="0.50082599999999999"/>
  </r>
  <r>
    <s v="617B"/>
    <x v="6"/>
    <x v="6"/>
    <x v="4"/>
    <n v="2.9610999999999998E-2"/>
    <n v="0.22504199999999999"/>
  </r>
  <r>
    <s v="617C"/>
    <x v="6"/>
    <x v="6"/>
    <x v="4"/>
    <n v="0.140765"/>
    <n v="1.0698110000000001"/>
  </r>
  <r>
    <s v="628B"/>
    <x v="23"/>
    <x v="23"/>
    <x v="7"/>
    <n v="1.8335000000000001E-2"/>
    <n v="0.13934299999999999"/>
  </r>
  <r>
    <s v="629B"/>
    <x v="34"/>
    <x v="35"/>
    <x v="18"/>
    <n v="7.162E-3"/>
    <n v="3.2659000000000001E-2"/>
  </r>
  <r>
    <s v="629B"/>
    <x v="34"/>
    <x v="35"/>
    <x v="18"/>
    <n v="7.162E-3"/>
    <n v="3.2659000000000001E-2"/>
  </r>
  <r>
    <s v="635B"/>
    <x v="25"/>
    <x v="25"/>
    <x v="17"/>
    <n v="0.31830999999999998"/>
    <n v="2.9029859999999998"/>
  </r>
  <r>
    <s v="636B"/>
    <x v="0"/>
    <x v="0"/>
    <x v="0"/>
    <n v="3.4664E-2"/>
    <n v="0.26344600000000001"/>
  </r>
  <r>
    <s v="640B"/>
    <x v="9"/>
    <x v="9"/>
    <x v="7"/>
    <n v="0.155972"/>
    <n v="1.422463"/>
  </r>
  <r>
    <s v="658B"/>
    <x v="3"/>
    <x v="3"/>
    <x v="0"/>
    <n v="0.42831799999999998"/>
    <n v="3.2552150000000002"/>
  </r>
  <r>
    <s v="658C"/>
    <x v="3"/>
    <x v="3"/>
    <x v="0"/>
    <n v="0.65091200000000005"/>
    <n v="4.94693"/>
  </r>
  <r>
    <s v="659B"/>
    <x v="3"/>
    <x v="3"/>
    <x v="0"/>
    <n v="3.7886999999999997E-2"/>
    <n v="0.28793999999999997"/>
  </r>
  <r>
    <s v="659C"/>
    <x v="3"/>
    <x v="3"/>
    <x v="0"/>
    <n v="1.6839E-2"/>
    <n v="0.127973"/>
  </r>
  <r>
    <s v="660B"/>
    <x v="3"/>
    <x v="3"/>
    <x v="0"/>
    <n v="0.108934"/>
    <n v="0.99347399999999997"/>
  </r>
  <r>
    <s v="660C"/>
    <x v="3"/>
    <x v="3"/>
    <x v="0"/>
    <n v="3.1584000000000001E-2"/>
    <n v="0.288049"/>
  </r>
  <r>
    <s v="66B"/>
    <x v="4"/>
    <x v="4"/>
    <x v="3"/>
    <n v="8.149E-3"/>
    <n v="7.4315999999999993E-2"/>
  </r>
  <r>
    <s v="691B"/>
    <x v="36"/>
    <x v="37"/>
    <x v="15"/>
    <n v="1.4037000000000001E-2"/>
    <n v="0.106685"/>
  </r>
  <r>
    <s v="691C"/>
    <x v="36"/>
    <x v="37"/>
    <x v="15"/>
    <n v="1.4037000000000001E-2"/>
    <n v="0.106685"/>
  </r>
  <r>
    <s v="691D"/>
    <x v="36"/>
    <x v="37"/>
    <x v="15"/>
    <n v="8.6660000000000001E-3"/>
    <n v="6.5861000000000003E-2"/>
  </r>
  <r>
    <s v="691E"/>
    <x v="36"/>
    <x v="37"/>
    <x v="15"/>
    <n v="1.2732E-2"/>
    <n v="9.6766000000000005E-2"/>
  </r>
  <r>
    <s v="69B"/>
    <x v="7"/>
    <x v="7"/>
    <x v="5"/>
    <n v="7.162E-3"/>
    <n v="4.3545E-2"/>
  </r>
  <r>
    <s v="69C"/>
    <x v="7"/>
    <x v="7"/>
    <x v="5"/>
    <n v="1.9893999999999998E-2"/>
    <n v="0.120958"/>
  </r>
  <r>
    <s v="72B"/>
    <x v="9"/>
    <x v="9"/>
    <x v="7"/>
    <n v="4.3576999999999998E-2"/>
    <n v="0.33118199999999998"/>
  </r>
  <r>
    <s v="75B"/>
    <x v="10"/>
    <x v="10"/>
    <x v="0"/>
    <n v="2.8648E-2"/>
    <n v="0.21772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n v="54"/>
    <s v="Nauno"/>
    <x v="0"/>
    <s v="Fabaceae"/>
    <n v="4.4762000000000003E-2"/>
    <n v="0.23813599999999999"/>
  </r>
  <r>
    <n v="55"/>
    <s v="Balso"/>
    <x v="1"/>
    <s v="Malvaceae"/>
    <n v="0.246499"/>
    <n v="2.2480720000000001"/>
  </r>
  <r>
    <n v="57"/>
    <s v="Nacedero"/>
    <x v="2"/>
    <s v="Acanthaceae"/>
    <n v="8.6660000000000001E-3"/>
    <n v="7.9033999999999993E-2"/>
  </r>
  <r>
    <n v="63"/>
    <s v="Gallinero"/>
    <x v="3"/>
    <s v="Fabaceae"/>
    <n v="2.1517999999999999E-2"/>
    <n v="0.14718100000000001"/>
  </r>
  <r>
    <n v="64"/>
    <s v="Nacedero"/>
    <x v="2"/>
    <s v="Acanthaceae"/>
    <n v="1.2732E-2"/>
    <n v="0.116119"/>
  </r>
  <r>
    <n v="66"/>
    <s v="Yarumo"/>
    <x v="4"/>
    <s v="Cecropiaceae"/>
    <n v="3.1584000000000001E-2"/>
    <n v="0.288049"/>
  </r>
  <r>
    <n v="67"/>
    <s v="Cañafístulo"/>
    <x v="5"/>
    <s v="Fabaceae"/>
    <n v="9.2818999999999999E-2"/>
    <n v="0.84651100000000001"/>
  </r>
  <r>
    <n v="68"/>
    <s v="Muerto En Pie"/>
    <x v="6"/>
    <s v="&lt;Null&gt;"/>
    <n v="0.29641800000000001"/>
    <n v="2.478056"/>
  </r>
  <r>
    <n v="69"/>
    <s v="Melina"/>
    <x v="7"/>
    <s v="Lamiaceae"/>
    <n v="7.162E-3"/>
    <n v="4.3545E-2"/>
  </r>
  <r>
    <n v="70"/>
    <s v="Mora"/>
    <x v="8"/>
    <s v="Moraceae"/>
    <n v="2.1517999999999999E-2"/>
    <n v="0.16353500000000001"/>
  </r>
  <r>
    <n v="72"/>
    <s v="Hobo"/>
    <x v="9"/>
    <s v="Anacardiaceae"/>
    <n v="3.3620999999999998E-2"/>
    <n v="0.255523"/>
  </r>
  <r>
    <n v="74"/>
    <s v="Mora"/>
    <x v="8"/>
    <s v="Moraceae"/>
    <n v="1.4714E-2"/>
    <n v="7.8278E-2"/>
  </r>
  <r>
    <n v="75"/>
    <s v="Sangro"/>
    <x v="10"/>
    <s v="Fabaceae"/>
    <n v="0.10161199999999999"/>
    <n v="0.92670600000000003"/>
  </r>
  <r>
    <n v="76"/>
    <s v="Yarumo"/>
    <x v="4"/>
    <s v="Cecropiaceae"/>
    <n v="4.7181000000000001E-2"/>
    <n v="0.43029499999999998"/>
  </r>
  <r>
    <n v="77"/>
    <s v="Mora"/>
    <x v="8"/>
    <s v="Moraceae"/>
    <n v="9.1990000000000006E-3"/>
    <n v="5.5931000000000002E-2"/>
  </r>
  <r>
    <n v="78"/>
    <s v="Sangro"/>
    <x v="10"/>
    <s v="Fabaceae"/>
    <n v="2.8648E-2"/>
    <n v="0.23949599999999999"/>
  </r>
  <r>
    <n v="80"/>
    <s v="Sangro"/>
    <x v="10"/>
    <s v="Fabaceae"/>
    <n v="2.8648E-2"/>
    <n v="0.23949599999999999"/>
  </r>
  <r>
    <n v="81"/>
    <s v="Yarumo"/>
    <x v="4"/>
    <s v="Cecropiaceae"/>
    <n v="7.1818999999999994E-2"/>
    <n v="0.65498599999999996"/>
  </r>
  <r>
    <n v="82"/>
    <s v="Guácimo"/>
    <x v="11"/>
    <s v="Malvaceae"/>
    <n v="2.7701E-2"/>
    <n v="0.16842199999999999"/>
  </r>
  <r>
    <n v="83"/>
    <s v="Sangro"/>
    <x v="10"/>
    <s v="Fabaceae"/>
    <n v="2.8648E-2"/>
    <n v="0.217724"/>
  </r>
  <r>
    <n v="84"/>
    <s v="Sangro"/>
    <x v="10"/>
    <s v="Fabaceae"/>
    <n v="2.8648E-2"/>
    <n v="0.23949599999999999"/>
  </r>
  <r>
    <n v="85"/>
    <s v="Sangro"/>
    <x v="10"/>
    <s v="Fabaceae"/>
    <n v="2.8648E-2"/>
    <n v="0.23949599999999999"/>
  </r>
  <r>
    <n v="86"/>
    <s v="Sangro"/>
    <x v="10"/>
    <s v="Fabaceae"/>
    <n v="2.8648E-2"/>
    <n v="0.23949599999999999"/>
  </r>
  <r>
    <n v="88"/>
    <s v="Sangro"/>
    <x v="10"/>
    <s v="Fabaceae"/>
    <n v="1.0893999999999999E-2"/>
    <n v="9.9354999999999999E-2"/>
  </r>
  <r>
    <n v="89"/>
    <s v="Yarumo"/>
    <x v="4"/>
    <s v="Cecropiaceae"/>
    <n v="7.9576999999999995E-2"/>
    <n v="0.72574700000000003"/>
  </r>
  <r>
    <n v="103"/>
    <s v="Cachimbo"/>
    <x v="12"/>
    <s v="Fabaceae"/>
    <n v="0.20371800000000001"/>
    <n v="1.3934329999999999"/>
  </r>
  <r>
    <n v="105"/>
    <s v="Sangro"/>
    <x v="10"/>
    <s v="Fabaceae"/>
    <n v="6.4458000000000001E-2"/>
    <n v="0.58785500000000002"/>
  </r>
  <r>
    <n v="106"/>
    <s v="Sangro"/>
    <x v="10"/>
    <s v="Fabaceae"/>
    <n v="7.6425999999999994E-2"/>
    <n v="0.69700700000000004"/>
  </r>
  <r>
    <n v="107"/>
    <s v="Yopa"/>
    <x v="13"/>
    <s v="Fabaceae"/>
    <n v="6.7353999999999997E-2"/>
    <n v="0.61427200000000004"/>
  </r>
  <r>
    <n v="114"/>
    <s v="Muerto En Pie"/>
    <x v="6"/>
    <s v="&lt;Null&gt;"/>
    <n v="0.22997899999999999"/>
    <n v="2.0974080000000002"/>
  </r>
  <r>
    <n v="115"/>
    <s v="Sangro"/>
    <x v="10"/>
    <s v="Fabaceae"/>
    <n v="4.8415E-2"/>
    <n v="0.44154399999999999"/>
  </r>
  <r>
    <n v="116"/>
    <s v="Nauno"/>
    <x v="0"/>
    <s v="Fabaceae"/>
    <n v="1.2732E-2"/>
    <n v="9.6766000000000005E-2"/>
  </r>
  <r>
    <n v="117"/>
    <s v="Cachimbo"/>
    <x v="12"/>
    <s v="Fabaceae"/>
    <n v="0.140765"/>
    <n v="1.2837730000000001"/>
  </r>
  <r>
    <n v="118"/>
    <s v="Hobo"/>
    <x v="9"/>
    <s v="Anacardiaceae"/>
    <n v="0.55883300000000002"/>
    <n v="5.0965550000000004"/>
  </r>
  <r>
    <n v="120"/>
    <s v="Nauno"/>
    <x v="0"/>
    <s v="Fabaceae"/>
    <n v="0.14718600000000001"/>
    <n v="1.006756"/>
  </r>
  <r>
    <n v="125"/>
    <s v="Guacharaco"/>
    <x v="14"/>
    <s v="Sapindaceae"/>
    <n v="0.53794399999999998"/>
    <n v="4.906047"/>
  </r>
  <r>
    <n v="127"/>
    <s v="Resbalamonos"/>
    <x v="15"/>
    <s v="Burseraceae"/>
    <n v="0.31830999999999998"/>
    <n v="1.935324"/>
  </r>
  <r>
    <n v="129"/>
    <s v="Gallinero"/>
    <x v="3"/>
    <s v="Fabaceae"/>
    <n v="9.1107999999999995E-2"/>
    <n v="0.69242300000000001"/>
  </r>
  <r>
    <n v="131"/>
    <s v="Mora"/>
    <x v="8"/>
    <s v="Moraceae"/>
    <n v="5.8854999999999998E-2"/>
    <n v="0.44730199999999998"/>
  </r>
  <r>
    <n v="132"/>
    <s v="Mora"/>
    <x v="8"/>
    <s v="Moraceae"/>
    <n v="0.171959"/>
    <n v="1.5682659999999999"/>
  </r>
  <r>
    <n v="141"/>
    <s v="Gallinero"/>
    <x v="3"/>
    <s v="Fabaceae"/>
    <n v="3.1584000000000001E-2"/>
    <n v="0.19203300000000001"/>
  </r>
  <r>
    <n v="142"/>
    <s v="Gallinero"/>
    <x v="3"/>
    <s v="Fabaceae"/>
    <n v="9.2818999999999999E-2"/>
    <n v="0.705426"/>
  </r>
  <r>
    <n v="143"/>
    <s v="Gallinero"/>
    <x v="3"/>
    <s v="Fabaceae"/>
    <n v="0.126337"/>
    <n v="0.96016299999999999"/>
  </r>
  <r>
    <n v="144"/>
    <s v="Nauno"/>
    <x v="0"/>
    <s v="Fabaceae"/>
    <n v="0.25783099999999998"/>
    <n v="2.3514189999999999"/>
  </r>
  <r>
    <n v="145"/>
    <s v="Melina"/>
    <x v="7"/>
    <s v="Lamiaceae"/>
    <n v="2.6769999999999999E-2"/>
    <n v="0.16276099999999999"/>
  </r>
  <r>
    <n v="148"/>
    <s v="Guácimo"/>
    <x v="11"/>
    <s v="Malvaceae"/>
    <n v="5.8854999999999998E-2"/>
    <n v="0.44730199999999998"/>
  </r>
  <r>
    <n v="152"/>
    <s v="Nauno"/>
    <x v="0"/>
    <s v="Fabaceae"/>
    <n v="0.33769500000000002"/>
    <n v="3.0797780000000001"/>
  </r>
  <r>
    <n v="155"/>
    <s v="Gallinero"/>
    <x v="3"/>
    <s v="Fabaceae"/>
    <n v="3.7886999999999997E-2"/>
    <n v="0.230352"/>
  </r>
  <r>
    <n v="181"/>
    <s v="Nauno"/>
    <x v="0"/>
    <s v="Fabaceae"/>
    <n v="0.140765"/>
    <n v="1.0698110000000001"/>
  </r>
  <r>
    <n v="183"/>
    <s v="Arenillo"/>
    <x v="16"/>
    <s v="Vochysiaceae"/>
    <n v="1.2732E-2"/>
    <n v="5.806E-2"/>
  </r>
  <r>
    <n v="186"/>
    <s v="Hobo"/>
    <x v="9"/>
    <s v="Anacardiaceae"/>
    <n v="4.0114999999999998E-2"/>
    <n v="0.243899"/>
  </r>
  <r>
    <n v="213"/>
    <s v="Pera de Malaca"/>
    <x v="17"/>
    <s v="Myrtaceae"/>
    <n v="3.7886999999999997E-2"/>
    <n v="0.14396999999999999"/>
  </r>
  <r>
    <n v="214"/>
    <s v="Pera de Malaca"/>
    <x v="17"/>
    <s v="Myrtaceae"/>
    <n v="2.8648E-2"/>
    <n v="0.108862"/>
  </r>
  <r>
    <n v="215"/>
    <s v="Pera de Malaca"/>
    <x v="17"/>
    <s v="Myrtaceae"/>
    <n v="2.7701E-2"/>
    <n v="0.105263"/>
  </r>
  <r>
    <n v="216"/>
    <s v="Pera de Malaca"/>
    <x v="17"/>
    <s v="Myrtaceae"/>
    <n v="1.7579000000000001E-2"/>
    <n v="6.6798999999999997E-2"/>
  </r>
  <r>
    <n v="218"/>
    <s v="Oití"/>
    <x v="18"/>
    <s v="Chrysobalanaceae"/>
    <n v="1.0312999999999999E-2"/>
    <n v="3.1351999999999998E-2"/>
  </r>
  <r>
    <n v="219"/>
    <s v="Neem"/>
    <x v="19"/>
    <s v="Meliaceae"/>
    <n v="1.7579000000000001E-2"/>
    <n v="4.0078999999999997E-2"/>
  </r>
  <r>
    <n v="222"/>
    <s v="Guayacán Amarillo"/>
    <x v="20"/>
    <s v="Bignoniaceae"/>
    <n v="0.01"/>
    <n v="0.04"/>
  </r>
  <r>
    <n v="223"/>
    <s v="Guayacán Amarillo"/>
    <x v="20"/>
    <s v="Bignoniaceae"/>
    <n v="0.01"/>
    <n v="0.04"/>
  </r>
  <r>
    <n v="224"/>
    <s v="Guayacán Amarillo"/>
    <x v="20"/>
    <s v="Bignoniaceae"/>
    <n v="0.02"/>
    <n v="7.0000000000000007E-2"/>
  </r>
  <r>
    <n v="225"/>
    <s v="Guayacán Amarillo"/>
    <x v="20"/>
    <s v="Bignoniaceae"/>
    <n v="0.01"/>
    <n v="0.04"/>
  </r>
  <r>
    <n v="226"/>
    <s v="Guayacán Amarillo"/>
    <x v="20"/>
    <s v="Bignoniaceae"/>
    <n v="0.01"/>
    <n v="0.05"/>
  </r>
  <r>
    <n v="229"/>
    <s v="Nauno"/>
    <x v="0"/>
    <s v="Fabaceae"/>
    <n v="9.6289E-2"/>
    <n v="0.58543599999999996"/>
  </r>
  <r>
    <n v="232"/>
    <s v="Palmiche"/>
    <x v="21"/>
    <s v="Arecaceae"/>
    <n v="1.6839E-2"/>
    <n v="7.6784000000000005E-2"/>
  </r>
  <r>
    <n v="235"/>
    <s v="Laurel"/>
    <x v="22"/>
    <s v="Laureacea"/>
    <n v="1.3377E-2"/>
    <n v="9.1497999999999996E-2"/>
  </r>
  <r>
    <n v="239"/>
    <s v="Cañafístulo"/>
    <x v="5"/>
    <s v="Fabaceae"/>
    <n v="0.17666999999999999"/>
    <n v="1.6112299999999999"/>
  </r>
  <r>
    <n v="240"/>
    <s v="Nauno"/>
    <x v="0"/>
    <s v="Fabaceae"/>
    <n v="6.1624999999999999E-2"/>
    <n v="0.421514"/>
  </r>
  <r>
    <n v="241"/>
    <s v="Palmiche"/>
    <x v="21"/>
    <s v="Arecaceae"/>
    <n v="1.0312999999999999E-2"/>
    <n v="4.7028E-2"/>
  </r>
  <r>
    <n v="242"/>
    <s v="Palmiche"/>
    <x v="21"/>
    <s v="Arecaceae"/>
    <n v="1.2732E-2"/>
    <n v="5.806E-2"/>
  </r>
  <r>
    <n v="243"/>
    <s v="Palmiche"/>
    <x v="21"/>
    <s v="Arecaceae"/>
    <n v="9.1990000000000006E-3"/>
    <n v="4.1947999999999999E-2"/>
  </r>
  <r>
    <n v="244"/>
    <s v="Cañafístulo"/>
    <x v="5"/>
    <s v="Fabaceae"/>
    <n v="0.46219399999999999"/>
    <n v="3.5126740000000001"/>
  </r>
  <r>
    <n v="245"/>
    <s v="Cañafístulo"/>
    <x v="5"/>
    <s v="Fabaceae"/>
    <n v="0.198657"/>
    <n v="2.4156719999999998"/>
  </r>
  <r>
    <n v="248"/>
    <s v="Nauno"/>
    <x v="0"/>
    <s v="Fabaceae"/>
    <n v="0.13656299999999999"/>
    <n v="1.2454540000000001"/>
  </r>
  <r>
    <n v="249"/>
    <s v="Mango"/>
    <x v="23"/>
    <s v="Anacardiaceae"/>
    <n v="0.22997899999999999"/>
    <n v="2.0974080000000002"/>
  </r>
  <r>
    <n v="254"/>
    <s v="Nauno"/>
    <x v="0"/>
    <s v="Fabaceae"/>
    <n v="0.287275"/>
    <n v="2.619945"/>
  </r>
  <r>
    <n v="258"/>
    <s v="Laurel"/>
    <x v="22"/>
    <s v="Laureacea"/>
    <n v="0.26941700000000002"/>
    <n v="2.0475729999999999"/>
  </r>
  <r>
    <n v="259"/>
    <s v="Caucho Benjamín"/>
    <x v="24"/>
    <s v="Moraceae"/>
    <n v="1.1071530000000001"/>
    <n v="10.097239"/>
  </r>
  <r>
    <n v="260"/>
    <s v="Nauno"/>
    <x v="0"/>
    <s v="Fabaceae"/>
    <n v="0.10161199999999999"/>
    <n v="0.92670600000000003"/>
  </r>
  <r>
    <n v="261"/>
    <s v="Pardillo"/>
    <x v="25"/>
    <s v="Boraginaceae"/>
    <n v="8.6070999999999995E-2"/>
    <n v="0.78496699999999997"/>
  </r>
  <r>
    <n v="263"/>
    <s v="Palmiche"/>
    <x v="21"/>
    <s v="Arecaceae"/>
    <n v="1.0312999999999999E-2"/>
    <n v="3.9190000000000003E-2"/>
  </r>
  <r>
    <n v="264"/>
    <s v="Pera de Malaca"/>
    <x v="17"/>
    <s v="Myrtaceae"/>
    <n v="4.0114999999999998E-2"/>
    <n v="0.27438699999999999"/>
  </r>
  <r>
    <n v="267"/>
    <s v="Hobo"/>
    <x v="9"/>
    <s v="Anacardiaceae"/>
    <n v="0.55462299999999998"/>
    <n v="5.0581630000000004"/>
  </r>
  <r>
    <n v="268"/>
    <s v="Laurel"/>
    <x v="22"/>
    <s v="Laureacea"/>
    <n v="0.26649699999999998"/>
    <n v="3.6456789999999999"/>
  </r>
  <r>
    <n v="269"/>
    <s v="Laurel"/>
    <x v="22"/>
    <s v="Laureacea"/>
    <n v="4.7181000000000001E-2"/>
    <n v="0.53786900000000004"/>
  </r>
  <r>
    <n v="272"/>
    <s v="Trompillo"/>
    <x v="26"/>
    <s v="Meliaceae"/>
    <n v="2.2353000000000001E-2"/>
    <n v="0.16988500000000001"/>
  </r>
  <r>
    <n v="273"/>
    <s v="Caucho"/>
    <x v="27"/>
    <s v="Moraceae"/>
    <n v="1.2732E-2"/>
    <n v="9.6766000000000005E-2"/>
  </r>
  <r>
    <n v="279"/>
    <s v="Nauno"/>
    <x v="0"/>
    <s v="Fabaceae"/>
    <n v="6.7353999999999997E-2"/>
    <n v="0.61427200000000004"/>
  </r>
  <r>
    <n v="280"/>
    <s v="Nauno"/>
    <x v="0"/>
    <s v="Fabaceae"/>
    <n v="8.9413000000000006E-2"/>
    <n v="0.81544899999999998"/>
  </r>
  <r>
    <n v="281"/>
    <s v="Nauno"/>
    <x v="0"/>
    <s v="Fabaceae"/>
    <n v="4.4762000000000003E-2"/>
    <n v="0.40823199999999998"/>
  </r>
  <r>
    <n v="282"/>
    <s v="Nauno"/>
    <x v="0"/>
    <s v="Fabaceae"/>
    <n v="4.7181000000000001E-2"/>
    <n v="0.43029499999999998"/>
  </r>
  <r>
    <n v="283"/>
    <s v="Nauno"/>
    <x v="0"/>
    <s v="Fabaceae"/>
    <n v="0.114592"/>
    <n v="1.045075"/>
  </r>
  <r>
    <n v="284"/>
    <s v="Muerto En Pie"/>
    <x v="6"/>
    <s v="&lt;Null&gt;"/>
    <n v="5.7494999999999997E-2"/>
    <n v="0.52435200000000004"/>
  </r>
  <r>
    <n v="285"/>
    <s v="Muerto En Pie"/>
    <x v="6"/>
    <s v="&lt;Null&gt;"/>
    <n v="5.2211E-2"/>
    <n v="0.47616199999999997"/>
  </r>
  <r>
    <n v="286"/>
    <s v="Yopo"/>
    <x v="28"/>
    <s v="Fabaceae"/>
    <n v="0.20371800000000001"/>
    <n v="1.8579110000000001"/>
  </r>
  <r>
    <n v="288"/>
    <s v="Muerto En Pie"/>
    <x v="6"/>
    <s v="&lt;Null&gt;"/>
    <n v="7.9576999999999995E-2"/>
    <n v="0.72574700000000003"/>
  </r>
  <r>
    <n v="289"/>
    <s v="Muerto En Pie"/>
    <x v="6"/>
    <s v="&lt;Null&gt;"/>
    <n v="5.3508E-2"/>
    <n v="0.48799199999999998"/>
  </r>
  <r>
    <n v="290"/>
    <s v="Muerto En Pie"/>
    <x v="6"/>
    <s v="&lt;Null&gt;"/>
    <n v="9.1107999999999995E-2"/>
    <n v="1.0386340000000001"/>
  </r>
  <r>
    <n v="329"/>
    <s v="Jaboncillo"/>
    <x v="29"/>
    <s v="Sapindaceae"/>
    <n v="4.3576999999999998E-2"/>
    <n v="0.39741900000000002"/>
  </r>
  <r>
    <n v="335"/>
    <s v="Mamoncillo"/>
    <x v="30"/>
    <s v="Sapindaceae"/>
    <n v="7.4873999999999996E-2"/>
    <n v="0.68285499999999999"/>
  </r>
  <r>
    <n v="343"/>
    <s v="Abejon "/>
    <x v="31"/>
    <s v="Anacardiaceae"/>
    <n v="1.4714E-2"/>
    <n v="0.134191"/>
  </r>
  <r>
    <n v="360"/>
    <s v="Pardillo"/>
    <x v="32"/>
    <s v="Boraginaceae"/>
    <n v="1.3377E-2"/>
    <n v="0.121998"/>
  </r>
  <r>
    <n v="363"/>
    <s v="Sangro"/>
    <x v="10"/>
    <s v="Fabaceae"/>
    <n v="2.0698000000000001E-2"/>
    <n v="0.18876699999999999"/>
  </r>
  <r>
    <n v="364"/>
    <s v="Guayacán Amarillo"/>
    <x v="20"/>
    <s v="Bignoniaceae"/>
    <n v="2.0698000000000001E-2"/>
    <n v="0.18876699999999999"/>
  </r>
  <r>
    <n v="365"/>
    <s v="Hobo"/>
    <x v="9"/>
    <s v="Anacardiaceae"/>
    <n v="0.246499"/>
    <n v="2.2480720000000001"/>
  </r>
  <r>
    <n v="367"/>
    <s v="Nauno"/>
    <x v="0"/>
    <s v="Fabaceae"/>
    <n v="4.9664E-2"/>
    <n v="0.45293800000000001"/>
  </r>
  <r>
    <n v="375"/>
    <s v="Nauno"/>
    <x v="0"/>
    <s v="Fabaceae"/>
    <n v="0.34428399999999998"/>
    <n v="3.1398700000000002"/>
  </r>
  <r>
    <n v="379"/>
    <s v="Laurel"/>
    <x v="22"/>
    <s v="Laureacea"/>
    <n v="1.9893999999999998E-2"/>
    <n v="0.151197"/>
  </r>
  <r>
    <n v="380"/>
    <s v="Guácimo"/>
    <x v="11"/>
    <s v="Malvaceae"/>
    <n v="1.9893999999999998E-2"/>
    <n v="0.136077"/>
  </r>
  <r>
    <n v="386"/>
    <s v="Sangro"/>
    <x v="10"/>
    <s v="Fabaceae"/>
    <n v="2.3205E-2"/>
    <n v="0.17635600000000001"/>
  </r>
  <r>
    <n v="388"/>
    <s v="Muerto En Pie"/>
    <x v="6"/>
    <s v="&lt;Null&gt;"/>
    <n v="5.0930000000000003E-2"/>
    <n v="0.50318399999999996"/>
  </r>
  <r>
    <n v="395"/>
    <s v="Pardillo"/>
    <x v="25"/>
    <s v="Boraginaceae"/>
    <n v="8.149E-3"/>
    <n v="4.9543999999999998E-2"/>
  </r>
  <r>
    <n v="397"/>
    <s v="Arenillo"/>
    <x v="16"/>
    <s v="Vochysiaceae"/>
    <n v="8.149E-3"/>
    <n v="3.7157999999999997E-2"/>
  </r>
  <r>
    <n v="429"/>
    <s v="Nauno"/>
    <x v="0"/>
    <s v="Fabaceae"/>
    <n v="9.7479999999999997E-3"/>
    <n v="6.6678000000000001E-2"/>
  </r>
  <r>
    <n v="432"/>
    <s v="Arrayan"/>
    <x v="33"/>
    <s v="Myrtaceae"/>
    <n v="1.2104E-2"/>
    <n v="6.4392000000000005E-2"/>
  </r>
  <r>
    <n v="433"/>
    <s v="Arrayan"/>
    <x v="33"/>
    <s v="Myrtaceae"/>
    <n v="1.9893999999999998E-2"/>
    <n v="0.105838"/>
  </r>
  <r>
    <n v="434"/>
    <s v="Arrayan"/>
    <x v="33"/>
    <s v="Myrtaceae"/>
    <n v="0.287275"/>
    <n v="2.619945"/>
  </r>
  <r>
    <n v="435"/>
    <s v="Arrayan"/>
    <x v="33"/>
    <s v="Myrtaceae"/>
    <n v="1.2104E-2"/>
    <n v="5.5192999999999999E-2"/>
  </r>
  <r>
    <n v="438"/>
    <s v="Guacharaco"/>
    <x v="14"/>
    <s v="Sapindaceae"/>
    <n v="0.19615099999999999"/>
    <n v="1.7888930000000001"/>
  </r>
  <r>
    <n v="440"/>
    <s v="Muerto En Pie"/>
    <x v="6"/>
    <s v="&lt;Null&gt;"/>
    <n v="2.8648E-2"/>
    <n v="0.217724"/>
  </r>
  <r>
    <n v="441"/>
    <s v="Mango"/>
    <x v="23"/>
    <s v="Anacardiaceae"/>
    <n v="0.29641800000000001"/>
    <n v="2.7033330000000002"/>
  </r>
  <r>
    <n v="442"/>
    <s v="Palma Corneto"/>
    <x v="34"/>
    <s v="Arecaceae"/>
    <n v="9.1990000000000006E-3"/>
    <n v="6.2922000000000006E-2"/>
  </r>
  <r>
    <n v="444"/>
    <s v="Guanabano"/>
    <x v="35"/>
    <s v="Annonaceae"/>
    <n v="6.4458000000000001E-2"/>
    <n v="0.48987900000000001"/>
  </r>
  <r>
    <n v="445"/>
    <s v="Mamoncillo"/>
    <x v="30"/>
    <s v="Sapindaceae"/>
    <n v="7.3339000000000001E-2"/>
    <n v="0.668848"/>
  </r>
  <r>
    <n v="447"/>
    <s v="Nauno"/>
    <x v="0"/>
    <s v="Fabaceae"/>
    <n v="3.8993E-2"/>
    <n v="0.29634700000000003"/>
  </r>
  <r>
    <n v="453"/>
    <s v="Oití"/>
    <x v="18"/>
    <s v="Chrysobalanaceae"/>
    <n v="1.2732E-2"/>
    <n v="9.6766000000000005E-2"/>
  </r>
  <r>
    <n v="454"/>
    <s v="Pera de Malaca"/>
    <x v="17"/>
    <s v="Myrtaceae"/>
    <n v="5.3508E-2"/>
    <n v="0.36599399999999999"/>
  </r>
  <r>
    <n v="455"/>
    <s v="Pera de Malaca"/>
    <x v="17"/>
    <s v="Myrtaceae"/>
    <n v="2.2353000000000001E-2"/>
    <n v="0.15289700000000001"/>
  </r>
  <r>
    <n v="456"/>
    <s v="Palma Botella"/>
    <x v="36"/>
    <s v="Arecaceae"/>
    <n v="6.4458000000000001E-2"/>
    <n v="0.48987900000000001"/>
  </r>
  <r>
    <n v="457"/>
    <s v="Palma Botella"/>
    <x v="36"/>
    <s v="Arecaceae"/>
    <n v="3.4664E-2"/>
    <n v="0.18441199999999999"/>
  </r>
  <r>
    <n v="458"/>
    <s v="Mango"/>
    <x v="23"/>
    <s v="Anacardiaceae"/>
    <n v="0.62388699999999997"/>
    <n v="5.6898530000000003"/>
  </r>
  <r>
    <n v="459"/>
    <s v="Mango"/>
    <x v="23"/>
    <s v="Anacardiaceae"/>
    <n v="0.198657"/>
    <n v="1.8117540000000001"/>
  </r>
  <r>
    <n v="460"/>
    <s v="Palma"/>
    <x v="37"/>
    <s v="Arecaceae"/>
    <n v="1.56E-3"/>
    <n v="8.2979999999999998E-3"/>
  </r>
  <r>
    <n v="462"/>
    <s v="Caracaro"/>
    <x v="38"/>
    <s v="Fabaceae"/>
    <n v="0.54208999999999996"/>
    <n v="4.9438579999999996"/>
  </r>
  <r>
    <n v="463"/>
    <s v="Mango"/>
    <x v="23"/>
    <s v="Anacardiaceae"/>
    <n v="0.25783099999999998"/>
    <n v="1.959516"/>
  </r>
  <r>
    <n v="468"/>
    <s v="Calistemo"/>
    <x v="39"/>
    <s v="Myrtaceae"/>
    <n v="7.6470000000000002E-3"/>
    <n v="2.9059999999999999E-2"/>
  </r>
  <r>
    <n v="469"/>
    <s v="Pera de Malaca"/>
    <x v="17"/>
    <s v="Myrtaceae"/>
    <n v="3.4664E-2"/>
    <n v="0.23710100000000001"/>
  </r>
  <r>
    <n v="470"/>
    <s v="Yarumo"/>
    <x v="4"/>
    <s v="Cecropiaceae"/>
    <n v="3.5721999999999997E-2"/>
    <n v="0.32578800000000002"/>
  </r>
  <r>
    <n v="471"/>
    <s v="Mango"/>
    <x v="23"/>
    <s v="Anacardiaceae"/>
    <n v="0.155972"/>
    <n v="1.541002"/>
  </r>
  <r>
    <n v="472"/>
    <s v="Mango"/>
    <x v="23"/>
    <s v="Anacardiaceae"/>
    <n v="0.37127700000000002"/>
    <n v="3.6682130000000002"/>
  </r>
  <r>
    <n v="474"/>
    <s v="Mango"/>
    <x v="23"/>
    <s v="Anacardiaceae"/>
    <n v="4.3576999999999998E-2"/>
    <n v="0.36430099999999999"/>
  </r>
  <r>
    <n v="480"/>
    <s v="Mango"/>
    <x v="23"/>
    <s v="Anacardiaceae"/>
    <n v="3.4664E-2"/>
    <n v="0.316135"/>
  </r>
  <r>
    <n v="481"/>
    <s v="Mango"/>
    <x v="23"/>
    <s v="Anacardiaceae"/>
    <n v="0.20371800000000001"/>
    <n v="1.8579110000000001"/>
  </r>
  <r>
    <n v="485"/>
    <s v="Mango"/>
    <x v="23"/>
    <s v="Anacardiaceae"/>
    <n v="0.27827400000000002"/>
    <n v="2.5378630000000002"/>
  </r>
  <r>
    <n v="486"/>
    <s v="Mamoncillo"/>
    <x v="30"/>
    <s v="Sapindaceae"/>
    <n v="0.302593"/>
    <n v="2.7596509999999999"/>
  </r>
  <r>
    <n v="487"/>
    <s v="Mango"/>
    <x v="23"/>
    <s v="Anacardiaceae"/>
    <n v="0.63283199999999995"/>
    <n v="5.7714270000000001"/>
  </r>
  <r>
    <n v="488"/>
    <s v="Mango"/>
    <x v="23"/>
    <s v="Anacardiaceae"/>
    <n v="0.86659900000000001"/>
    <n v="7.9033800000000003"/>
  </r>
  <r>
    <n v="489"/>
    <s v="Guanabano"/>
    <x v="35"/>
    <s v="Annonaceae"/>
    <n v="1.0893999999999999E-2"/>
    <n v="7.4515999999999999E-2"/>
  </r>
  <r>
    <n v="493"/>
    <s v="Yarumo"/>
    <x v="4"/>
    <s v="Cecropiaceae"/>
    <n v="7.6470000000000002E-3"/>
    <n v="6.9744E-2"/>
  </r>
  <r>
    <n v="494"/>
    <s v="Yarumo"/>
    <x v="4"/>
    <s v="Cecropiaceae"/>
    <n v="9.7479999999999997E-3"/>
    <n v="8.8903999999999997E-2"/>
  </r>
  <r>
    <n v="495"/>
    <s v="Yarumo"/>
    <x v="4"/>
    <s v="Cecropiaceae"/>
    <n v="1.0893999999999999E-2"/>
    <n v="9.9354999999999999E-2"/>
  </r>
  <r>
    <n v="496"/>
    <s v="Nauno"/>
    <x v="0"/>
    <s v="Fabaceae"/>
    <n v="9.8046999999999995E-2"/>
    <n v="0.89419199999999999"/>
  </r>
  <r>
    <n v="497"/>
    <s v="Nauno"/>
    <x v="0"/>
    <s v="Fabaceae"/>
    <n v="0.16045999999999999"/>
    <n v="1.463395"/>
  </r>
  <r>
    <n v="499"/>
    <s v="Gallinero"/>
    <x v="3"/>
    <s v="Fabaceae"/>
    <n v="0.91991599999999996"/>
    <n v="8.3896300000000004"/>
  </r>
  <r>
    <n v="500"/>
    <s v="Limón"/>
    <x v="40"/>
    <s v="Rutaceae"/>
    <n v="1.6839E-2"/>
    <n v="3.8392000000000003E-2"/>
  </r>
  <r>
    <n v="501"/>
    <s v="Trompillo"/>
    <x v="26"/>
    <s v="Meliaceae"/>
    <n v="5.3508E-2"/>
    <n v="0.40666000000000002"/>
  </r>
  <r>
    <n v="502"/>
    <s v="Gallinero"/>
    <x v="3"/>
    <s v="Fabaceae"/>
    <n v="0.12835099999999999"/>
    <n v="0.87791699999999995"/>
  </r>
  <r>
    <n v="505"/>
    <s v="Muerto En Pie"/>
    <x v="6"/>
    <s v="&lt;Null&gt;"/>
    <n v="0.155972"/>
    <n v="1.422463"/>
  </r>
  <r>
    <n v="509"/>
    <s v="Guayacán Amarillo"/>
    <x v="41"/>
    <s v="Bignoniaceae"/>
    <n v="0.14502999999999999"/>
    <n v="1.322673"/>
  </r>
  <r>
    <n v="510"/>
    <s v="Cedro"/>
    <x v="42"/>
    <s v="Meliaceae"/>
    <n v="0.22997899999999999"/>
    <n v="2.0974080000000002"/>
  </r>
  <r>
    <n v="511"/>
    <s v="Nauno"/>
    <x v="0"/>
    <s v="Fabaceae"/>
    <n v="9.1107999999999995E-2"/>
    <n v="0.83090699999999995"/>
  </r>
  <r>
    <n v="517"/>
    <s v="Nauno"/>
    <x v="0"/>
    <s v="Fabaceae"/>
    <n v="1.2732E-2"/>
    <n v="0.116119"/>
  </r>
  <r>
    <n v="518"/>
    <s v="Nauno"/>
    <x v="0"/>
    <s v="Fabaceae"/>
    <n v="6.8826999999999999E-2"/>
    <n v="0.62769799999999998"/>
  </r>
  <r>
    <n v="519"/>
    <s v="Nauno"/>
    <x v="0"/>
    <s v="Fabaceae"/>
    <n v="2.8648E-2"/>
    <n v="0.26126899999999997"/>
  </r>
  <r>
    <n v="520"/>
    <s v="Nauno"/>
    <x v="0"/>
    <s v="Fabaceae"/>
    <n v="5.2211E-2"/>
    <n v="0.47616199999999997"/>
  </r>
  <r>
    <n v="521"/>
    <s v="Nauno"/>
    <x v="0"/>
    <s v="Fabaceae"/>
    <n v="3.4664E-2"/>
    <n v="0.316135"/>
  </r>
  <r>
    <n v="522"/>
    <s v="Nauno"/>
    <x v="0"/>
    <s v="Fabaceae"/>
    <n v="1.6114E-2"/>
    <n v="0.14696400000000001"/>
  </r>
  <r>
    <n v="525"/>
    <s v="Cedro"/>
    <x v="42"/>
    <s v="Meliaceae"/>
    <n v="0.126337"/>
    <n v="1.1521950000000001"/>
  </r>
  <r>
    <n v="526"/>
    <s v="Cedro"/>
    <x v="42"/>
    <s v="Meliaceae"/>
    <n v="0.13242499999999999"/>
    <n v="1.2077150000000001"/>
  </r>
  <r>
    <n v="528"/>
    <s v="Cedro"/>
    <x v="42"/>
    <s v="Meliaceae"/>
    <n v="1.9106999999999999E-2"/>
    <n v="0.188773"/>
  </r>
  <r>
    <n v="529"/>
    <s v="Cedro"/>
    <x v="42"/>
    <s v="Meliaceae"/>
    <n v="6.8826999999999999E-2"/>
    <n v="0.680006"/>
  </r>
  <r>
    <n v="531"/>
    <s v="Cedro"/>
    <x v="42"/>
    <s v="Meliaceae"/>
    <n v="9.9821999999999994E-2"/>
    <n v="0.98624100000000003"/>
  </r>
  <r>
    <n v="532"/>
    <s v="Nauno"/>
    <x v="0"/>
    <s v="Fabaceae"/>
    <n v="0.114592"/>
    <n v="1.1321650000000001"/>
  </r>
  <r>
    <n v="539"/>
    <s v="Sangro"/>
    <x v="10"/>
    <s v="Fabaceae"/>
    <n v="3.8993E-2"/>
    <n v="0.29634700000000003"/>
  </r>
  <r>
    <n v="540"/>
    <s v="Sangro"/>
    <x v="10"/>
    <s v="Fabaceae"/>
    <n v="3.5721999999999997E-2"/>
    <n v="0.32578800000000002"/>
  </r>
  <r>
    <n v="541"/>
    <s v="Sangro"/>
    <x v="10"/>
    <s v="Fabaceae"/>
    <n v="3.0589999999999999E-2"/>
    <n v="0.27897699999999997"/>
  </r>
  <r>
    <n v="542"/>
    <s v="Nauno"/>
    <x v="0"/>
    <s v="Fabaceae"/>
    <n v="4.7181000000000001E-2"/>
    <n v="0.43029499999999998"/>
  </r>
  <r>
    <n v="543"/>
    <s v="Nauno"/>
    <x v="0"/>
    <s v="Fabaceae"/>
    <n v="4.8415E-2"/>
    <n v="0.36795299999999997"/>
  </r>
  <r>
    <n v="544"/>
    <s v="Pardillo"/>
    <x v="25"/>
    <s v="Boraginaceae"/>
    <n v="1.0312999999999999E-2"/>
    <n v="7.8381000000000006E-2"/>
  </r>
  <r>
    <n v="546"/>
    <s v="Hobo"/>
    <x v="9"/>
    <s v="Anacardiaceae"/>
    <n v="8.6660000000000001E-3"/>
    <n v="4.6102999999999998E-2"/>
  </r>
  <r>
    <n v="547"/>
    <s v="Cañafístulo"/>
    <x v="5"/>
    <s v="Fabaceae"/>
    <n v="1.9106999999999999E-2"/>
    <n v="0.14521000000000001"/>
  </r>
  <r>
    <n v="548"/>
    <s v="Guacharaco"/>
    <x v="14"/>
    <s v="Sapindaceae"/>
    <n v="3.1584000000000001E-2"/>
    <n v="0.240041"/>
  </r>
  <r>
    <n v="552"/>
    <s v="Muerto En Pie"/>
    <x v="6"/>
    <s v="&lt;Null&gt;"/>
    <n v="6.4458000000000001E-2"/>
    <n v="0.48987900000000001"/>
  </r>
  <r>
    <n v="553"/>
    <s v="Muerto En Pie"/>
    <x v="6"/>
    <s v="&lt;Null&gt;"/>
    <n v="6.4458000000000001E-2"/>
    <n v="0.53886699999999998"/>
  </r>
  <r>
    <n v="554"/>
    <s v="Nauno"/>
    <x v="0"/>
    <s v="Fabaceae"/>
    <n v="1.2732E-2"/>
    <n v="8.7090000000000001E-2"/>
  </r>
  <r>
    <n v="556"/>
    <s v="Ceiba"/>
    <x v="43"/>
    <s v="Malvaceae"/>
    <n v="0.153752"/>
    <n v="1.402215"/>
  </r>
  <r>
    <n v="557"/>
    <s v="Ceiba"/>
    <x v="43"/>
    <s v="Malvaceae"/>
    <n v="0.13656299999999999"/>
    <n v="1.3492409999999999"/>
  </r>
  <r>
    <n v="558"/>
    <s v="Nauno"/>
    <x v="0"/>
    <s v="Fabaceae"/>
    <n v="6.4458000000000001E-2"/>
    <n v="0.58785500000000002"/>
  </r>
  <r>
    <n v="563"/>
    <s v="Nauno"/>
    <x v="0"/>
    <s v="Fabaceae"/>
    <n v="2.2353000000000001E-2"/>
    <n v="0.16988500000000001"/>
  </r>
  <r>
    <n v="565"/>
    <s v="Nauno"/>
    <x v="0"/>
    <s v="Fabaceae"/>
    <n v="6.7353999999999997E-2"/>
    <n v="0.61427200000000004"/>
  </r>
  <r>
    <n v="567"/>
    <s v="Nauno"/>
    <x v="0"/>
    <s v="Fabaceae"/>
    <n v="1.1490999999999999E-2"/>
    <n v="0.104798"/>
  </r>
  <r>
    <n v="572"/>
    <s v="Pardillo"/>
    <x v="25"/>
    <s v="Boraginaceae"/>
    <n v="9.1107999999999995E-2"/>
    <n v="0.83090699999999995"/>
  </r>
  <r>
    <n v="577"/>
    <s v="Nauno"/>
    <x v="0"/>
    <s v="Fabaceae"/>
    <n v="1.9106999999999999E-2"/>
    <n v="0.14521000000000001"/>
  </r>
  <r>
    <n v="584"/>
    <s v="Guácimo"/>
    <x v="11"/>
    <s v="Malvaceae"/>
    <n v="1.6114E-2"/>
    <n v="0.12247"/>
  </r>
  <r>
    <n v="585"/>
    <s v="Guácimo"/>
    <x v="11"/>
    <s v="Malvaceae"/>
    <n v="1.4037000000000001E-2"/>
    <n v="0.106685"/>
  </r>
  <r>
    <n v="586"/>
    <s v="Guácimo"/>
    <x v="11"/>
    <s v="Malvaceae"/>
    <n v="2.4072E-2"/>
    <n v="0.21953800000000001"/>
  </r>
  <r>
    <n v="587"/>
    <s v="Muerto En Pie"/>
    <x v="6"/>
    <s v="&lt;Null&gt;"/>
    <n v="2.8648E-2"/>
    <n v="0.217724"/>
  </r>
  <r>
    <n v="588"/>
    <s v="Guácimo"/>
    <x v="11"/>
    <s v="Malvaceae"/>
    <n v="3.8993E-2"/>
    <n v="0.29634700000000003"/>
  </r>
  <r>
    <n v="589"/>
    <s v="Muerto En Pie"/>
    <x v="6"/>
    <s v="&lt;Null&gt;"/>
    <n v="8.9413000000000006E-2"/>
    <n v="0.67954099999999995"/>
  </r>
  <r>
    <n v="590"/>
    <s v="Mango"/>
    <x v="23"/>
    <s v="Anacardiaceae"/>
    <n v="0.334424"/>
    <n v="3.0499499999999999"/>
  </r>
  <r>
    <n v="591"/>
    <s v="Mango"/>
    <x v="23"/>
    <s v="Anacardiaceae"/>
    <n v="0.293354"/>
    <n v="2.675392"/>
  </r>
  <r>
    <n v="592"/>
    <s v="Guanabano"/>
    <x v="35"/>
    <s v="Annonaceae"/>
    <n v="2.3205E-2"/>
    <n v="7.0542999999999995E-2"/>
  </r>
  <r>
    <n v="594"/>
    <s v="Gallinero"/>
    <x v="3"/>
    <s v="Fabaceae"/>
    <n v="3.5721999999999997E-2"/>
    <n v="0.244341"/>
  </r>
  <r>
    <n v="595"/>
    <s v="Mora"/>
    <x v="8"/>
    <s v="Moraceae"/>
    <n v="2.1517999999999999E-2"/>
    <n v="0.16353500000000001"/>
  </r>
  <r>
    <n v="602"/>
    <s v="Nauno"/>
    <x v="0"/>
    <s v="Fabaceae"/>
    <n v="1.2104E-2"/>
    <n v="9.1988E-2"/>
  </r>
  <r>
    <n v="603"/>
    <s v="Nauno"/>
    <x v="0"/>
    <s v="Fabaceae"/>
    <n v="4.5963999999999998E-2"/>
    <n v="0.34932600000000003"/>
  </r>
  <r>
    <n v="604"/>
    <s v="Nauno"/>
    <x v="0"/>
    <s v="Fabaceae"/>
    <n v="1.5406E-2"/>
    <n v="0.117087"/>
  </r>
  <r>
    <n v="605"/>
    <s v="Balso"/>
    <x v="1"/>
    <s v="Malvaceae"/>
    <n v="0.103419"/>
    <n v="0.78598400000000002"/>
  </r>
  <r>
    <n v="606"/>
    <s v="Caracaro"/>
    <x v="38"/>
    <s v="Fabaceae"/>
    <n v="9.8046999999999995E-2"/>
    <n v="0.74516000000000004"/>
  </r>
  <r>
    <n v="607"/>
    <s v="Guácimo"/>
    <x v="11"/>
    <s v="Malvaceae"/>
    <n v="4.8415E-2"/>
    <n v="0.36795299999999997"/>
  </r>
  <r>
    <n v="608"/>
    <s v="Caracaro"/>
    <x v="38"/>
    <s v="Fabaceae"/>
    <n v="4.9664E-2"/>
    <n v="0.45293800000000001"/>
  </r>
  <r>
    <n v="609"/>
    <s v="Caracaro"/>
    <x v="38"/>
    <s v="Fabaceae"/>
    <n v="1.5406E-2"/>
    <n v="0.14050499999999999"/>
  </r>
  <r>
    <n v="613"/>
    <s v="Ceiba"/>
    <x v="43"/>
    <s v="Malvaceae"/>
    <n v="1.2732399999999999"/>
    <n v="11.611945"/>
  </r>
  <r>
    <n v="614"/>
    <s v="Resbalamonos"/>
    <x v="15"/>
    <s v="Burseraceae"/>
    <n v="0.31830999999999998"/>
    <n v="2.9029859999999998"/>
  </r>
  <r>
    <n v="615"/>
    <s v="Resbalamonos"/>
    <x v="15"/>
    <s v="Burseraceae"/>
    <n v="0.439467"/>
    <n v="4.0079349999999998"/>
  </r>
  <r>
    <n v="616"/>
    <s v="Ceiba"/>
    <x v="43"/>
    <s v="Malvaceae"/>
    <n v="0.52560099999999998"/>
    <n v="5.1929400000000001"/>
  </r>
  <r>
    <n v="617"/>
    <s v="Muerto En Pie"/>
    <x v="6"/>
    <s v="&lt;Null&gt;"/>
    <n v="3.2594999999999999E-2"/>
    <n v="0.247721"/>
  </r>
  <r>
    <n v="619"/>
    <s v="Balso"/>
    <x v="1"/>
    <s v="Malvaceae"/>
    <n v="2.1517999999999999E-2"/>
    <n v="0.17988799999999999"/>
  </r>
  <r>
    <n v="628"/>
    <s v="Mango"/>
    <x v="23"/>
    <s v="Anacardiaceae"/>
    <n v="8.7734000000000006E-2"/>
    <n v="0.66678000000000004"/>
  </r>
  <r>
    <n v="629"/>
    <s v="Guanabano"/>
    <x v="35"/>
    <s v="Annonaceae"/>
    <n v="7.162E-3"/>
    <n v="3.2659000000000001E-2"/>
  </r>
  <r>
    <n v="630"/>
    <s v="Hobo"/>
    <x v="9"/>
    <s v="Anacardiaceae"/>
    <n v="0.81487299999999996"/>
    <n v="7.4316449999999996"/>
  </r>
  <r>
    <n v="631"/>
    <s v="Balso"/>
    <x v="1"/>
    <s v="Malvaceae"/>
    <n v="4.5963999999999998E-2"/>
    <n v="0.34932600000000003"/>
  </r>
  <r>
    <n v="633"/>
    <s v="Muerto En Pie"/>
    <x v="6"/>
    <s v="&lt;Null&gt;"/>
    <n v="7.9576999999999995E-2"/>
    <n v="0.96766200000000002"/>
  </r>
  <r>
    <n v="635"/>
    <s v="Pardillo"/>
    <x v="25"/>
    <s v="Boraginaceae"/>
    <n v="5.7494999999999997E-2"/>
    <n v="0.52435200000000004"/>
  </r>
  <r>
    <n v="636"/>
    <s v="Nauno"/>
    <x v="0"/>
    <s v="Fabaceae"/>
    <n v="1.0312999999999999E-2"/>
    <n v="7.8381000000000006E-2"/>
  </r>
  <r>
    <n v="637"/>
    <s v="Pardillo"/>
    <x v="25"/>
    <s v="Boraginaceae"/>
    <n v="6.7353999999999997E-2"/>
    <n v="0.61427200000000004"/>
  </r>
  <r>
    <n v="638"/>
    <s v="Nauno"/>
    <x v="0"/>
    <s v="Fabaceae"/>
    <n v="0.120393"/>
    <n v="1.097982"/>
  </r>
  <r>
    <n v="639"/>
    <s v="Pardillo"/>
    <x v="25"/>
    <s v="Boraginaceae"/>
    <n v="2.4955000000000001E-2"/>
    <n v="0.24656"/>
  </r>
  <r>
    <n v="640"/>
    <s v="Hobo"/>
    <x v="9"/>
    <s v="Anacardiaceae"/>
    <n v="6.8826999999999999E-2"/>
    <n v="0.62769799999999998"/>
  </r>
  <r>
    <n v="641"/>
    <s v="Pardillo"/>
    <x v="25"/>
    <s v="Boraginaceae"/>
    <n v="8.7734000000000006E-2"/>
    <n v="0.80013599999999996"/>
  </r>
  <r>
    <n v="642"/>
    <s v="Pardillo"/>
    <x v="25"/>
    <s v="Boraginaceae"/>
    <n v="4.8415E-2"/>
    <n v="0.44154399999999999"/>
  </r>
  <r>
    <n v="643"/>
    <s v="Pardillo"/>
    <x v="25"/>
    <s v="Boraginaceae"/>
    <n v="2.5855E-2"/>
    <n v="0.235795"/>
  </r>
  <r>
    <n v="645"/>
    <s v="Pardillo"/>
    <x v="25"/>
    <s v="Boraginaceae"/>
    <n v="4.8415E-2"/>
    <n v="0.44154399999999999"/>
  </r>
  <r>
    <n v="646"/>
    <s v="Nauno"/>
    <x v="0"/>
    <s v="Fabaceae"/>
    <n v="1.0312999999999999E-2"/>
    <n v="7.0542999999999995E-2"/>
  </r>
  <r>
    <n v="647"/>
    <s v="Yopo"/>
    <x v="28"/>
    <s v="Fabaceae"/>
    <n v="0.10161199999999999"/>
    <n v="0.77225500000000002"/>
  </r>
  <r>
    <n v="648"/>
    <s v="Nauno"/>
    <x v="0"/>
    <s v="Fabaceae"/>
    <n v="0.14935899999999999"/>
    <n v="1.3621540000000001"/>
  </r>
  <r>
    <n v="649"/>
    <s v="Cedro"/>
    <x v="42"/>
    <s v="Meliaceae"/>
    <n v="0.10161199999999999"/>
    <n v="0.92670600000000003"/>
  </r>
  <r>
    <n v="654"/>
    <s v="Nauno"/>
    <x v="0"/>
    <s v="Fabaceae"/>
    <n v="0.105241"/>
    <n v="0.79983300000000002"/>
  </r>
  <r>
    <n v="655"/>
    <s v="Nauno"/>
    <x v="0"/>
    <s v="Fabaceae"/>
    <n v="0.41367599999999999"/>
    <n v="3.7727210000000002"/>
  </r>
  <r>
    <n v="656"/>
    <s v="Yopa"/>
    <x v="13"/>
    <s v="Fabaceae"/>
    <n v="0.36784699999999998"/>
    <n v="2.795636"/>
  </r>
  <r>
    <n v="657"/>
    <s v="Guayacán Amarillo"/>
    <x v="41"/>
    <s v="Bignoniaceae"/>
    <n v="0.169627"/>
    <n v="1.5470010000000001"/>
  </r>
  <r>
    <n v="658"/>
    <s v="Gallinero"/>
    <x v="3"/>
    <s v="Fabaceae"/>
    <n v="0.17666999999999999"/>
    <n v="1.342692"/>
  </r>
  <r>
    <n v="659"/>
    <s v="Gallinero"/>
    <x v="3"/>
    <s v="Fabaceae"/>
    <n v="7.162E-3"/>
    <n v="5.4431E-2"/>
  </r>
  <r>
    <n v="660"/>
    <s v="Gallinero"/>
    <x v="3"/>
    <s v="Fabaceae"/>
    <n v="6.8826999999999999E-2"/>
    <n v="0.62769799999999998"/>
  </r>
  <r>
    <n v="666"/>
    <s v="Mora"/>
    <x v="8"/>
    <s v="Moraceae"/>
    <n v="4.4762000000000003E-2"/>
    <n v="0.40823199999999998"/>
  </r>
  <r>
    <n v="669"/>
    <s v="Mango"/>
    <x v="23"/>
    <s v="Anacardiaceae"/>
    <n v="0.171959"/>
    <n v="1.5682659999999999"/>
  </r>
  <r>
    <n v="670"/>
    <s v="Hobo"/>
    <x v="9"/>
    <s v="Anacardiaceae"/>
    <n v="0.86135499999999998"/>
    <n v="7.8555529999999996"/>
  </r>
  <r>
    <n v="673"/>
    <s v="Palmiche"/>
    <x v="21"/>
    <s v="Arecaceae"/>
    <n v="1.4037000000000001E-2"/>
    <n v="9.6016000000000004E-2"/>
  </r>
  <r>
    <n v="675"/>
    <s v="Mango"/>
    <x v="23"/>
    <s v="Anacardiaceae"/>
    <n v="9.6289E-2"/>
    <n v="0.87815299999999996"/>
  </r>
  <r>
    <n v="676"/>
    <s v="Palmiche"/>
    <x v="21"/>
    <s v="Arecaceae"/>
    <n v="1.5406E-2"/>
    <n v="0.105378"/>
  </r>
  <r>
    <n v="680"/>
    <s v="Palmiche"/>
    <x v="21"/>
    <s v="Arecaceae"/>
    <n v="1.9893999999999998E-2"/>
    <n v="0.105838"/>
  </r>
  <r>
    <n v="681"/>
    <s v="Yopa"/>
    <x v="13"/>
    <s v="Fabaceae"/>
    <n v="0.350937"/>
    <n v="3.200542"/>
  </r>
  <r>
    <n v="683"/>
    <s v="Palma Botella"/>
    <x v="36"/>
    <s v="Arecaceae"/>
    <n v="0.103419"/>
    <n v="0.78598400000000002"/>
  </r>
  <r>
    <n v="684"/>
    <s v="Oití"/>
    <x v="18"/>
    <s v="Chrysobalanaceae"/>
    <n v="0.293354"/>
    <n v="2.2294930000000002"/>
  </r>
  <r>
    <n v="685"/>
    <s v="Oití"/>
    <x v="18"/>
    <s v="Chrysobalanaceae"/>
    <n v="0.18385599999999999"/>
    <n v="1.3973040000000001"/>
  </r>
  <r>
    <n v="686"/>
    <s v="Oití"/>
    <x v="18"/>
    <s v="Chrysobalanaceae"/>
    <n v="0.12235799999999999"/>
    <n v="0.92992300000000006"/>
  </r>
  <r>
    <n v="690"/>
    <s v="Guanabano"/>
    <x v="35"/>
    <s v="Annonaceae"/>
    <n v="1.2104E-2"/>
    <n v="6.4392000000000005E-2"/>
  </r>
  <r>
    <n v="691"/>
    <s v="Palma"/>
    <x v="37"/>
    <s v="Arecaceae"/>
    <n v="1.0893999999999999E-2"/>
    <n v="8.2795999999999995E-2"/>
  </r>
  <r>
    <n v="692"/>
    <s v="Muerto En Pie"/>
    <x v="6"/>
    <s v="&lt;Null&gt;"/>
    <n v="0.23542199999999999"/>
    <n v="2.147049"/>
  </r>
  <r>
    <n v="693"/>
    <s v="Yopa"/>
    <x v="13"/>
    <s v="Fabaceae"/>
    <n v="0.25783099999999998"/>
    <n v="2.3514189999999999"/>
  </r>
  <r>
    <n v="694"/>
    <s v="Muerto En Pie"/>
    <x v="6"/>
    <s v="&lt;Null&gt;"/>
    <n v="0.350937"/>
    <n v="3.200542"/>
  </r>
  <r>
    <n v="696"/>
    <s v="Mango"/>
    <x v="23"/>
    <s v="Anacardiaceae"/>
    <n v="0.31830999999999998"/>
    <n v="2.9029859999999998"/>
  </r>
  <r>
    <n v="697"/>
    <s v="Caiman"/>
    <x v="44"/>
    <s v="Opiliaceae"/>
    <n v="5.0930000000000003E-2"/>
    <n v="0.80672500000000003"/>
  </r>
  <r>
    <n v="698"/>
    <s v="Muerto En Pie"/>
    <x v="6"/>
    <s v="&lt;Null&gt;"/>
    <n v="3.8993E-2"/>
    <n v="0.86096499999999998"/>
  </r>
  <r>
    <n v="699"/>
    <s v="Guácimo"/>
    <x v="11"/>
    <s v="Malvaceae"/>
    <n v="8.149E-3"/>
    <n v="0.153196"/>
  </r>
  <r>
    <n v="700"/>
    <s v="Palmiche"/>
    <x v="21"/>
    <s v="Arecaceae"/>
    <n v="1.1490999999999999E-2"/>
    <n v="0.328183"/>
  </r>
  <r>
    <n v="701"/>
    <s v="Nauno"/>
    <x v="0"/>
    <s v="Fabaceae"/>
    <n v="2.1517999999999999E-2"/>
    <n v="0.74365300000000001"/>
  </r>
  <r>
    <n v="702"/>
    <s v="Guanabano"/>
    <x v="35"/>
    <s v="Annonaceae"/>
    <n v="8.149E-3"/>
    <n v="0.16525599999999999"/>
  </r>
  <r>
    <n v="703"/>
    <s v="Caimito"/>
    <x v="45"/>
    <s v="Sapotaceae"/>
    <n v="1.2104E-2"/>
    <n v="0.46962500000000001"/>
  </r>
  <r>
    <n v="703"/>
    <s v="Caimito"/>
    <x v="45"/>
    <s v="Sapotaceae"/>
    <n v="1.2104E-2"/>
    <n v="0.46962500000000001"/>
  </r>
  <r>
    <n v="704"/>
    <s v="Yarumo"/>
    <x v="4"/>
    <s v="Cecropiaceae"/>
    <n v="1.9893999999999998E-2"/>
    <n v="1.3941969999999999"/>
  </r>
  <r>
    <n v="704"/>
    <s v="Yarumo"/>
    <x v="4"/>
    <s v="Cecropiaceae"/>
    <n v="1.9893999999999998E-2"/>
    <n v="1.3941969999999999"/>
  </r>
  <r>
    <n v="705"/>
    <s v="Guácimo"/>
    <x v="11"/>
    <s v="Malvaceae"/>
    <n v="1.6839E-2"/>
    <n v="0.82172299999999998"/>
  </r>
  <r>
    <n v="705"/>
    <s v="Guácimo"/>
    <x v="11"/>
    <s v="Malvaceae"/>
    <n v="1.6839E-2"/>
    <n v="0.82172299999999998"/>
  </r>
  <r>
    <n v="706"/>
    <s v="Leucaena"/>
    <x v="46"/>
    <s v="Fabaceae"/>
    <n v="1.2732E-2"/>
    <n v="0.68500300000000003"/>
  </r>
  <r>
    <n v="706"/>
    <s v="Leucaena"/>
    <x v="46"/>
    <s v="Fabaceae"/>
    <n v="1.2732E-2"/>
    <n v="0.68500300000000003"/>
  </r>
  <r>
    <s v="105B"/>
    <s v="Sangro"/>
    <x v="10"/>
    <s v="Fabaceae"/>
    <n v="5.4821000000000002E-2"/>
    <n v="0.49996699999999999"/>
  </r>
  <r>
    <s v="106B"/>
    <s v="Sangro"/>
    <x v="10"/>
    <s v="Fabaceae"/>
    <n v="6.7353999999999997E-2"/>
    <n v="0.61427200000000004"/>
  </r>
  <r>
    <s v="106C"/>
    <s v="Sangro"/>
    <x v="10"/>
    <s v="Fabaceae"/>
    <n v="0.105241"/>
    <n v="0.95979999999999999"/>
  </r>
  <r>
    <s v="107B"/>
    <s v="Yopa"/>
    <x v="13"/>
    <s v="Fabaceae"/>
    <n v="0.108934"/>
    <n v="0.99347399999999997"/>
  </r>
  <r>
    <s v="155 B"/>
    <s v="Gallinero"/>
    <x v="3"/>
    <s v="Fabaceae"/>
    <n v="1.9106999999999999E-2"/>
    <n v="0.26901999999999998"/>
  </r>
  <r>
    <s v="181B"/>
    <s v="Nauno"/>
    <x v="0"/>
    <s v="Fabaceae"/>
    <n v="1.5406E-2"/>
    <n v="0.117087"/>
  </r>
  <r>
    <s v="183B"/>
    <s v="Arenillo"/>
    <x v="16"/>
    <s v="Vochysiaceae"/>
    <n v="8.6660000000000001E-3"/>
    <n v="3.9516999999999997E-2"/>
  </r>
  <r>
    <s v="183C"/>
    <s v="Arenillo"/>
    <x v="16"/>
    <s v="Vochysiaceae"/>
    <n v="8.149E-3"/>
    <n v="3.7157999999999997E-2"/>
  </r>
  <r>
    <s v="183D"/>
    <s v="Arenillo"/>
    <x v="16"/>
    <s v="Vochysiaceae"/>
    <n v="1.2732E-2"/>
    <n v="5.806E-2"/>
  </r>
  <r>
    <s v="216B"/>
    <s v="Pera de Malaca"/>
    <x v="17"/>
    <s v="Myrtaceae"/>
    <n v="2.3205E-2"/>
    <n v="8.8178000000000006E-2"/>
  </r>
  <r>
    <s v="219B"/>
    <s v="Neem"/>
    <x v="19"/>
    <s v="Meliaceae"/>
    <n v="1.0312999999999999E-2"/>
    <n v="2.3514E-2"/>
  </r>
  <r>
    <s v="239B"/>
    <s v="Cañafístulo"/>
    <x v="5"/>
    <s v="Fabaceae"/>
    <n v="0.155972"/>
    <n v="3.2941250000000002"/>
  </r>
  <r>
    <s v="242B"/>
    <s v="Palmiche"/>
    <x v="21"/>
    <s v="Arecaceae"/>
    <n v="8.149E-3"/>
    <n v="3.7157999999999997E-2"/>
  </r>
  <r>
    <s v="280B"/>
    <s v="Nauno"/>
    <x v="0"/>
    <s v="Fabaceae"/>
    <n v="1.2732E-2"/>
    <n v="0.116119"/>
  </r>
  <r>
    <s v="335B"/>
    <s v="Mamoncillo"/>
    <x v="30"/>
    <s v="Sapindaceae"/>
    <n v="2.7701E-2"/>
    <n v="0.25263200000000002"/>
  </r>
  <r>
    <s v="335C"/>
    <s v="Mamoncillo"/>
    <x v="30"/>
    <s v="Sapindaceae"/>
    <n v="1.5406E-2"/>
    <n v="0.14050499999999999"/>
  </r>
  <r>
    <s v="360B"/>
    <s v="Pardillo"/>
    <x v="32"/>
    <s v="Boraginaceae"/>
    <n v="7.6470000000000002E-3"/>
    <n v="6.9744E-2"/>
  </r>
  <r>
    <s v="363B"/>
    <s v="Sangro"/>
    <x v="10"/>
    <s v="Fabaceae"/>
    <n v="2.1517999999999999E-2"/>
    <n v="0.196242"/>
  </r>
  <r>
    <s v="380B"/>
    <s v="Yopa"/>
    <x v="13"/>
    <s v="Fabaceae"/>
    <n v="1.7579000000000001E-2"/>
    <n v="0.120238"/>
  </r>
  <r>
    <s v="453B"/>
    <s v="Oití"/>
    <x v="18"/>
    <s v="Chrysobalanaceae"/>
    <n v="1.8335000000000001E-2"/>
    <n v="0.13934299999999999"/>
  </r>
  <r>
    <s v="453C"/>
    <s v="Oití"/>
    <x v="18"/>
    <s v="Chrysobalanaceae"/>
    <n v="5.2211E-2"/>
    <n v="0.39680199999999999"/>
  </r>
  <r>
    <s v="462B"/>
    <s v="Caracaro"/>
    <x v="38"/>
    <s v="Fabaceae"/>
    <n v="0.31197599999999998"/>
    <n v="2.8452169999999999"/>
  </r>
  <r>
    <s v="468B"/>
    <s v="Calistemo"/>
    <x v="39"/>
    <s v="Myrtaceae"/>
    <n v="9.7479999999999997E-3"/>
    <n v="3.7043E-2"/>
  </r>
  <r>
    <s v="480B"/>
    <s v="Mango"/>
    <x v="23"/>
    <s v="Anacardiaceae"/>
    <n v="0.103419"/>
    <n v="0.94318000000000002"/>
  </r>
  <r>
    <s v="493B"/>
    <s v="Yarumo"/>
    <x v="4"/>
    <s v="Cecropiaceae"/>
    <n v="8.149E-3"/>
    <n v="7.4315999999999993E-2"/>
  </r>
  <r>
    <s v="495B"/>
    <s v="Yarumo"/>
    <x v="4"/>
    <s v="Cecropiaceae"/>
    <n v="7.162E-3"/>
    <n v="6.5317E-2"/>
  </r>
  <r>
    <s v="500B"/>
    <s v="Limón"/>
    <x v="40"/>
    <s v="Rutaceae"/>
    <n v="8.6660000000000001E-3"/>
    <n v="1.9758000000000001E-2"/>
  </r>
  <r>
    <s v="502B"/>
    <s v="Gallinero"/>
    <x v="3"/>
    <s v="Fabaceae"/>
    <n v="2.4955000000000001E-2"/>
    <n v="0.17069599999999999"/>
  </r>
  <r>
    <s v="520B"/>
    <s v="Nauno"/>
    <x v="0"/>
    <s v="Fabaceae"/>
    <n v="1.2104E-2"/>
    <n v="0.110386"/>
  </r>
  <r>
    <s v="532B"/>
    <s v="Nauno"/>
    <x v="0"/>
    <s v="Fabaceae"/>
    <n v="3.2594999999999999E-2"/>
    <n v="0.32203799999999999"/>
  </r>
  <r>
    <s v="544B"/>
    <s v="Pardillo"/>
    <x v="25"/>
    <s v="Boraginaceae"/>
    <n v="1.9893999999999998E-2"/>
    <n v="0.151197"/>
  </r>
  <r>
    <s v="565B"/>
    <s v="Nauno"/>
    <x v="0"/>
    <s v="Fabaceae"/>
    <n v="7.3339000000000001E-2"/>
    <n v="0.668848"/>
  </r>
  <r>
    <s v="567B"/>
    <s v="Nauno"/>
    <x v="0"/>
    <s v="Fabaceae"/>
    <n v="1.4714E-2"/>
    <n v="0.134191"/>
  </r>
  <r>
    <s v="567C"/>
    <s v="Nauno"/>
    <x v="0"/>
    <s v="Fabaceae"/>
    <n v="1.5406E-2"/>
    <n v="0.14050499999999999"/>
  </r>
  <r>
    <s v="584B"/>
    <s v="Guácimo"/>
    <x v="11"/>
    <s v="Malvaceae"/>
    <n v="6.0232000000000001E-2"/>
    <n v="0.45776499999999998"/>
  </r>
  <r>
    <s v="585B"/>
    <s v="Guácimo"/>
    <x v="11"/>
    <s v="Malvaceae"/>
    <n v="5.3508E-2"/>
    <n v="0.40666000000000002"/>
  </r>
  <r>
    <s v="585C"/>
    <s v="Guácimo"/>
    <x v="11"/>
    <s v="Malvaceae"/>
    <n v="2.4955000000000001E-2"/>
    <n v="0.189662"/>
  </r>
  <r>
    <s v="586B"/>
    <s v="Guácimo"/>
    <x v="11"/>
    <s v="Malvaceae"/>
    <n v="4.1252999999999998E-2"/>
    <n v="0.37622699999999998"/>
  </r>
  <r>
    <s v="586C"/>
    <s v="Guácimo"/>
    <x v="11"/>
    <s v="Malvaceae"/>
    <n v="1.6839E-2"/>
    <n v="0.15356800000000001"/>
  </r>
  <r>
    <s v="586D"/>
    <s v="Guácimo"/>
    <x v="11"/>
    <s v="Malvaceae"/>
    <n v="7.6470000000000002E-3"/>
    <n v="6.9744E-2"/>
  </r>
  <r>
    <s v="586E"/>
    <s v="Guácimo"/>
    <x v="11"/>
    <s v="Malvaceae"/>
    <n v="6.0232000000000001E-2"/>
    <n v="0.54931799999999997"/>
  </r>
  <r>
    <s v="586F"/>
    <s v="Guácimo"/>
    <x v="11"/>
    <s v="Malvaceae"/>
    <n v="2.4072E-2"/>
    <n v="0.21953800000000001"/>
  </r>
  <r>
    <s v="588B"/>
    <s v="Guácimo"/>
    <x v="11"/>
    <s v="Malvaceae"/>
    <n v="1.2732E-2"/>
    <n v="9.6763199999999994E-2"/>
  </r>
  <r>
    <s v="594B"/>
    <s v="Gallinero"/>
    <x v="3"/>
    <s v="Fabaceae"/>
    <n v="3.8993E-2"/>
    <n v="0.266712"/>
  </r>
  <r>
    <s v="594C"/>
    <s v="Gallinero"/>
    <x v="3"/>
    <s v="Fabaceae"/>
    <n v="1.6839E-2"/>
    <n v="0.115176"/>
  </r>
  <r>
    <s v="607B"/>
    <s v="Guácimo"/>
    <x v="11"/>
    <s v="Malvaceae"/>
    <n v="0.103419"/>
    <n v="0.78598400000000002"/>
  </r>
  <r>
    <s v="607C"/>
    <s v="Guácimo"/>
    <x v="11"/>
    <s v="Malvaceae"/>
    <n v="6.5897999999999998E-2"/>
    <n v="0.50082599999999999"/>
  </r>
  <r>
    <s v="617B"/>
    <s v="Muerto En Pie"/>
    <x v="6"/>
    <s v="&lt;Null&gt;"/>
    <n v="2.9610999999999998E-2"/>
    <n v="0.22504199999999999"/>
  </r>
  <r>
    <s v="617C"/>
    <s v="Muerto En Pie"/>
    <x v="6"/>
    <s v="&lt;Null&gt;"/>
    <n v="0.140765"/>
    <n v="1.0698110000000001"/>
  </r>
  <r>
    <s v="628B"/>
    <s v="Mango"/>
    <x v="23"/>
    <s v="Anacardiaceae"/>
    <n v="1.8335000000000001E-2"/>
    <n v="0.13934299999999999"/>
  </r>
  <r>
    <s v="629B"/>
    <s v="Guanabano"/>
    <x v="35"/>
    <s v="Annonaceae"/>
    <n v="7.162E-3"/>
    <n v="3.2659000000000001E-2"/>
  </r>
  <r>
    <s v="629B"/>
    <s v="Guanabano"/>
    <x v="35"/>
    <s v="Annonaceae"/>
    <n v="7.162E-3"/>
    <n v="3.2659000000000001E-2"/>
  </r>
  <r>
    <s v="635B"/>
    <s v="Pardillo"/>
    <x v="25"/>
    <s v="Boraginaceae"/>
    <n v="0.31830999999999998"/>
    <n v="2.9029859999999998"/>
  </r>
  <r>
    <s v="636B"/>
    <s v="Nauno"/>
    <x v="0"/>
    <s v="Fabaceae"/>
    <n v="3.4664E-2"/>
    <n v="0.26344600000000001"/>
  </r>
  <r>
    <s v="640B"/>
    <s v="Hobo"/>
    <x v="9"/>
    <s v="Anacardiaceae"/>
    <n v="0.155972"/>
    <n v="1.422463"/>
  </r>
  <r>
    <s v="658B"/>
    <s v="Gallinero"/>
    <x v="3"/>
    <s v="Fabaceae"/>
    <n v="0.42831799999999998"/>
    <n v="3.2552150000000002"/>
  </r>
  <r>
    <s v="658C"/>
    <s v="Gallinero"/>
    <x v="3"/>
    <s v="Fabaceae"/>
    <n v="0.65091200000000005"/>
    <n v="4.94693"/>
  </r>
  <r>
    <s v="659B"/>
    <s v="Gallinero"/>
    <x v="3"/>
    <s v="Fabaceae"/>
    <n v="3.7886999999999997E-2"/>
    <n v="0.28793999999999997"/>
  </r>
  <r>
    <s v="659C"/>
    <s v="Gallinero"/>
    <x v="3"/>
    <s v="Fabaceae"/>
    <n v="1.6839E-2"/>
    <n v="0.127973"/>
  </r>
  <r>
    <s v="660B"/>
    <s v="Gallinero"/>
    <x v="3"/>
    <s v="Fabaceae"/>
    <n v="0.108934"/>
    <n v="0.99347399999999997"/>
  </r>
  <r>
    <s v="660C"/>
    <s v="Gallinero"/>
    <x v="3"/>
    <s v="Fabaceae"/>
    <n v="3.1584000000000001E-2"/>
    <n v="0.288049"/>
  </r>
  <r>
    <s v="66B"/>
    <s v="Yarumo"/>
    <x v="4"/>
    <s v="Cecropiaceae"/>
    <n v="8.149E-3"/>
    <n v="7.4315999999999993E-2"/>
  </r>
  <r>
    <s v="691B"/>
    <s v="Palma"/>
    <x v="37"/>
    <s v="Arecaceae"/>
    <n v="1.4037000000000001E-2"/>
    <n v="0.106685"/>
  </r>
  <r>
    <s v="691C"/>
    <s v="Palma"/>
    <x v="37"/>
    <s v="Arecaceae"/>
    <n v="1.4037000000000001E-2"/>
    <n v="0.106685"/>
  </r>
  <r>
    <s v="691D"/>
    <s v="Palma"/>
    <x v="37"/>
    <s v="Arecaceae"/>
    <n v="8.6660000000000001E-3"/>
    <n v="6.5861000000000003E-2"/>
  </r>
  <r>
    <s v="691E"/>
    <s v="Palma"/>
    <x v="37"/>
    <s v="Arecaceae"/>
    <n v="1.2732E-2"/>
    <n v="9.6766000000000005E-2"/>
  </r>
  <r>
    <s v="69B"/>
    <s v="Melina"/>
    <x v="7"/>
    <s v="Lamiaceae"/>
    <n v="7.162E-3"/>
    <n v="4.3545E-2"/>
  </r>
  <r>
    <s v="69C"/>
    <s v="Melina"/>
    <x v="7"/>
    <s v="Lamiaceae"/>
    <n v="1.9893999999999998E-2"/>
    <n v="0.120958"/>
  </r>
  <r>
    <s v="72B"/>
    <s v="Hobo"/>
    <x v="9"/>
    <s v="Anacardiaceae"/>
    <n v="4.3576999999999998E-2"/>
    <n v="0.33118199999999998"/>
  </r>
  <r>
    <s v="75B"/>
    <s v="Sangro"/>
    <x v="10"/>
    <s v="Fabaceae"/>
    <n v="2.8648E-2"/>
    <n v="0.217724"/>
  </r>
  <r>
    <m/>
    <m/>
    <x v="47"/>
    <m/>
    <n v="36.145481999999944"/>
    <n v="325.4109671999999"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  <r>
    <m/>
    <m/>
    <x v="47"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1">
  <r>
    <n v="54"/>
    <x v="0"/>
    <x v="0"/>
    <s v="Fabaceae"/>
  </r>
  <r>
    <n v="55"/>
    <x v="1"/>
    <x v="1"/>
    <s v="Malvaceae"/>
  </r>
  <r>
    <n v="57"/>
    <x v="2"/>
    <x v="2"/>
    <s v="Acanthaceae"/>
  </r>
  <r>
    <n v="63"/>
    <x v="3"/>
    <x v="3"/>
    <s v="Fabaceae"/>
  </r>
  <r>
    <n v="64"/>
    <x v="2"/>
    <x v="2"/>
    <s v="Acanthaceae"/>
  </r>
  <r>
    <n v="66"/>
    <x v="4"/>
    <x v="4"/>
    <s v="Cecropiaceae"/>
  </r>
  <r>
    <n v="67"/>
    <x v="5"/>
    <x v="5"/>
    <s v="Fabaceae"/>
  </r>
  <r>
    <n v="68"/>
    <x v="6"/>
    <x v="6"/>
    <s v="&lt;Null&gt;"/>
  </r>
  <r>
    <n v="69"/>
    <x v="7"/>
    <x v="7"/>
    <s v="Lamiaceae"/>
  </r>
  <r>
    <n v="70"/>
    <x v="8"/>
    <x v="8"/>
    <s v="Moraceae"/>
  </r>
  <r>
    <n v="72"/>
    <x v="9"/>
    <x v="9"/>
    <s v="Anacardiaceae"/>
  </r>
  <r>
    <n v="74"/>
    <x v="8"/>
    <x v="8"/>
    <s v="Moraceae"/>
  </r>
  <r>
    <n v="75"/>
    <x v="10"/>
    <x v="10"/>
    <s v="Fabaceae"/>
  </r>
  <r>
    <n v="76"/>
    <x v="4"/>
    <x v="4"/>
    <s v="Cecropiaceae"/>
  </r>
  <r>
    <n v="77"/>
    <x v="8"/>
    <x v="8"/>
    <s v="Moraceae"/>
  </r>
  <r>
    <n v="78"/>
    <x v="10"/>
    <x v="10"/>
    <s v="Fabaceae"/>
  </r>
  <r>
    <n v="80"/>
    <x v="10"/>
    <x v="10"/>
    <s v="Fabaceae"/>
  </r>
  <r>
    <n v="81"/>
    <x v="4"/>
    <x v="4"/>
    <s v="Cecropiaceae"/>
  </r>
  <r>
    <n v="82"/>
    <x v="11"/>
    <x v="11"/>
    <s v="Malvaceae"/>
  </r>
  <r>
    <n v="83"/>
    <x v="10"/>
    <x v="10"/>
    <s v="Fabaceae"/>
  </r>
  <r>
    <n v="84"/>
    <x v="10"/>
    <x v="10"/>
    <s v="Fabaceae"/>
  </r>
  <r>
    <n v="85"/>
    <x v="10"/>
    <x v="10"/>
    <s v="Fabaceae"/>
  </r>
  <r>
    <n v="86"/>
    <x v="10"/>
    <x v="10"/>
    <s v="Fabaceae"/>
  </r>
  <r>
    <n v="88"/>
    <x v="10"/>
    <x v="10"/>
    <s v="Fabaceae"/>
  </r>
  <r>
    <n v="89"/>
    <x v="4"/>
    <x v="4"/>
    <s v="Cecropiaceae"/>
  </r>
  <r>
    <n v="103"/>
    <x v="12"/>
    <x v="12"/>
    <s v="Fabaceae"/>
  </r>
  <r>
    <n v="105"/>
    <x v="10"/>
    <x v="10"/>
    <s v="Fabaceae"/>
  </r>
  <r>
    <n v="106"/>
    <x v="10"/>
    <x v="10"/>
    <s v="Fabaceae"/>
  </r>
  <r>
    <n v="107"/>
    <x v="13"/>
    <x v="13"/>
    <s v="Fabaceae"/>
  </r>
  <r>
    <n v="114"/>
    <x v="6"/>
    <x v="6"/>
    <s v="&lt;Null&gt;"/>
  </r>
  <r>
    <n v="115"/>
    <x v="10"/>
    <x v="10"/>
    <s v="Fabaceae"/>
  </r>
  <r>
    <n v="116"/>
    <x v="0"/>
    <x v="0"/>
    <s v="Fabaceae"/>
  </r>
  <r>
    <n v="117"/>
    <x v="12"/>
    <x v="12"/>
    <s v="Fabaceae"/>
  </r>
  <r>
    <n v="118"/>
    <x v="9"/>
    <x v="9"/>
    <s v="Anacardiaceae"/>
  </r>
  <r>
    <n v="120"/>
    <x v="0"/>
    <x v="0"/>
    <s v="Fabaceae"/>
  </r>
  <r>
    <n v="343"/>
    <x v="14"/>
    <x v="14"/>
    <s v="Anacardiaceae"/>
  </r>
  <r>
    <n v="360"/>
    <x v="15"/>
    <x v="15"/>
    <s v="Boraginaceae"/>
  </r>
  <r>
    <n v="363"/>
    <x v="10"/>
    <x v="10"/>
    <s v="Fabaceae"/>
  </r>
  <r>
    <n v="364"/>
    <x v="16"/>
    <x v="16"/>
    <s v="Bignoniaceae"/>
  </r>
  <r>
    <n v="365"/>
    <x v="9"/>
    <x v="9"/>
    <s v="Anacardiaceae"/>
  </r>
  <r>
    <n v="367"/>
    <x v="0"/>
    <x v="0"/>
    <s v="Fabaceae"/>
  </r>
  <r>
    <n v="395"/>
    <x v="15"/>
    <x v="17"/>
    <s v="Boraginaceae"/>
  </r>
  <r>
    <n v="397"/>
    <x v="17"/>
    <x v="18"/>
    <s v="Vochysiaceae"/>
  </r>
  <r>
    <n v="429"/>
    <x v="0"/>
    <x v="0"/>
    <s v="Fabaceae"/>
  </r>
  <r>
    <n v="432"/>
    <x v="18"/>
    <x v="19"/>
    <s v="Myrtaceae"/>
  </r>
  <r>
    <n v="433"/>
    <x v="18"/>
    <x v="19"/>
    <s v="Myrtaceae"/>
  </r>
  <r>
    <n v="434"/>
    <x v="18"/>
    <x v="19"/>
    <s v="Myrtaceae"/>
  </r>
  <r>
    <n v="435"/>
    <x v="18"/>
    <x v="19"/>
    <s v="Myrtaceae"/>
  </r>
  <r>
    <n v="438"/>
    <x v="19"/>
    <x v="20"/>
    <s v="Sapindaceae"/>
  </r>
  <r>
    <n v="440"/>
    <x v="6"/>
    <x v="6"/>
    <s v="&lt;Null&gt;"/>
  </r>
  <r>
    <n v="505"/>
    <x v="6"/>
    <x v="6"/>
    <s v="&lt;Null&gt;"/>
  </r>
  <r>
    <n v="509"/>
    <x v="16"/>
    <x v="21"/>
    <s v="Bignoniaceae"/>
  </r>
  <r>
    <n v="510"/>
    <x v="20"/>
    <x v="22"/>
    <s v="Meliaceae"/>
  </r>
  <r>
    <n v="511"/>
    <x v="0"/>
    <x v="0"/>
    <s v="Fabaceae"/>
  </r>
  <r>
    <n v="517"/>
    <x v="0"/>
    <x v="0"/>
    <s v="Fabaceae"/>
  </r>
  <r>
    <n v="518"/>
    <x v="0"/>
    <x v="0"/>
    <s v="Fabaceae"/>
  </r>
  <r>
    <n v="519"/>
    <x v="0"/>
    <x v="0"/>
    <s v="Fabaceae"/>
  </r>
  <r>
    <n v="520"/>
    <x v="0"/>
    <x v="0"/>
    <s v="Fabaceae"/>
  </r>
  <r>
    <n v="521"/>
    <x v="0"/>
    <x v="0"/>
    <s v="Fabaceae"/>
  </r>
  <r>
    <n v="522"/>
    <x v="0"/>
    <x v="0"/>
    <s v="Fabaceae"/>
  </r>
  <r>
    <n v="525"/>
    <x v="20"/>
    <x v="22"/>
    <s v="Meliaceae"/>
  </r>
  <r>
    <n v="526"/>
    <x v="20"/>
    <x v="22"/>
    <s v="Meliaceae"/>
  </r>
  <r>
    <n v="528"/>
    <x v="20"/>
    <x v="22"/>
    <s v="Meliaceae"/>
  </r>
  <r>
    <n v="529"/>
    <x v="20"/>
    <x v="22"/>
    <s v="Meliaceae"/>
  </r>
  <r>
    <n v="531"/>
    <x v="20"/>
    <x v="22"/>
    <s v="Meliaceae"/>
  </r>
  <r>
    <n v="532"/>
    <x v="0"/>
    <x v="0"/>
    <s v="Fabaceae"/>
  </r>
  <r>
    <n v="539"/>
    <x v="10"/>
    <x v="10"/>
    <s v="Fabaceae"/>
  </r>
  <r>
    <n v="540"/>
    <x v="10"/>
    <x v="10"/>
    <s v="Fabaceae"/>
  </r>
  <r>
    <n v="541"/>
    <x v="10"/>
    <x v="10"/>
    <s v="Fabaceae"/>
  </r>
  <r>
    <n v="542"/>
    <x v="0"/>
    <x v="0"/>
    <s v="Fabaceae"/>
  </r>
  <r>
    <n v="543"/>
    <x v="0"/>
    <x v="0"/>
    <s v="Fabaceae"/>
  </r>
  <r>
    <n v="544"/>
    <x v="15"/>
    <x v="17"/>
    <s v="Boraginaceae"/>
  </r>
  <r>
    <n v="546"/>
    <x v="9"/>
    <x v="9"/>
    <s v="Anacardiaceae"/>
  </r>
  <r>
    <n v="547"/>
    <x v="5"/>
    <x v="5"/>
    <s v="Fabaceae"/>
  </r>
  <r>
    <n v="548"/>
    <x v="19"/>
    <x v="20"/>
    <s v="Sapindaceae"/>
  </r>
  <r>
    <n v="552"/>
    <x v="6"/>
    <x v="6"/>
    <s v="&lt;Null&gt;"/>
  </r>
  <r>
    <n v="553"/>
    <x v="6"/>
    <x v="6"/>
    <s v="&lt;Null&gt;"/>
  </r>
  <r>
    <n v="554"/>
    <x v="0"/>
    <x v="0"/>
    <s v="Fabaceae"/>
  </r>
  <r>
    <n v="556"/>
    <x v="21"/>
    <x v="23"/>
    <s v="Malvaceae"/>
  </r>
  <r>
    <n v="557"/>
    <x v="21"/>
    <x v="23"/>
    <s v="Malvaceae"/>
  </r>
  <r>
    <n v="558"/>
    <x v="0"/>
    <x v="0"/>
    <s v="Fabaceae"/>
  </r>
  <r>
    <n v="692"/>
    <x v="6"/>
    <x v="6"/>
    <s v="&lt;Null&gt;"/>
  </r>
  <r>
    <n v="694"/>
    <x v="6"/>
    <x v="6"/>
    <s v="&lt;Null&gt;"/>
  </r>
  <r>
    <n v="699"/>
    <x v="11"/>
    <x v="11"/>
    <s v="Malvaceae"/>
  </r>
  <r>
    <n v="706"/>
    <x v="22"/>
    <x v="24"/>
    <s v="Fabaceae"/>
  </r>
  <r>
    <s v="105B"/>
    <x v="10"/>
    <x v="10"/>
    <s v="Fabaceae"/>
  </r>
  <r>
    <s v="106B"/>
    <x v="10"/>
    <x v="10"/>
    <s v="Fabaceae"/>
  </r>
  <r>
    <s v="106C"/>
    <x v="10"/>
    <x v="10"/>
    <s v="Fabaceae"/>
  </r>
  <r>
    <s v="107B"/>
    <x v="13"/>
    <x v="13"/>
    <s v="Fabaceae"/>
  </r>
  <r>
    <s v="360B"/>
    <x v="15"/>
    <x v="15"/>
    <s v="Boraginaceae"/>
  </r>
  <r>
    <s v="363B"/>
    <x v="10"/>
    <x v="10"/>
    <s v="Fabaceae"/>
  </r>
  <r>
    <s v="520B"/>
    <x v="0"/>
    <x v="0"/>
    <s v="Fabaceae"/>
  </r>
  <r>
    <s v="532B"/>
    <x v="0"/>
    <x v="0"/>
    <s v="Fabaceae"/>
  </r>
  <r>
    <s v="544B"/>
    <x v="15"/>
    <x v="17"/>
    <s v="Boraginaceae"/>
  </r>
  <r>
    <s v="66B"/>
    <x v="4"/>
    <x v="4"/>
    <s v="Cecropiaceae"/>
  </r>
  <r>
    <s v="69B"/>
    <x v="7"/>
    <x v="7"/>
    <s v="Lamiaceae"/>
  </r>
  <r>
    <s v="69C"/>
    <x v="7"/>
    <x v="7"/>
    <s v="Lamiaceae"/>
  </r>
  <r>
    <s v="72B"/>
    <x v="9"/>
    <x v="9"/>
    <s v="Anacardiaceae"/>
  </r>
  <r>
    <s v="75B"/>
    <x v="10"/>
    <x v="10"/>
    <s v="Fabaceae"/>
  </r>
  <r>
    <m/>
    <x v="23"/>
    <x v="25"/>
    <m/>
  </r>
  <r>
    <m/>
    <x v="23"/>
    <x v="25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s v="Cupania americana L."/>
    <s v="Sapindaceae"/>
  </r>
  <r>
    <x v="1"/>
    <s v="Bursera simaruba (L.) Sarg."/>
    <s v="Burseraceae"/>
  </r>
  <r>
    <x v="2"/>
    <s v="Pithecellobium dulce (Roxb.) Benth."/>
    <s v="Fabaceae"/>
  </r>
  <r>
    <x v="3"/>
    <s v="Maclura tinctoria (L.) D.Don ex Steud."/>
    <s v="Moraceae"/>
  </r>
  <r>
    <x v="3"/>
    <s v="Maclura tinctoria (L.) D.Don ex Steud."/>
    <s v="Moraceae"/>
  </r>
  <r>
    <x v="2"/>
    <s v="Pithecellobium dulce (Roxb.) Benth."/>
    <s v="Fabaceae"/>
  </r>
  <r>
    <x v="2"/>
    <s v="Pithecellobium dulce (Roxb.) Benth."/>
    <s v="Fabaceae"/>
  </r>
  <r>
    <x v="2"/>
    <s v="Pithecellobium dulce (Roxb.) Benth."/>
    <s v="Fabaceae"/>
  </r>
  <r>
    <x v="4"/>
    <s v="Pseudosamanea guachapele (Kunth) Harms"/>
    <s v="Fabaceae"/>
  </r>
  <r>
    <x v="5"/>
    <s v="Gmelina arborea Roxb. Ex Sm."/>
    <s v="Lamiaceae"/>
  </r>
  <r>
    <x v="6"/>
    <s v="Guazuma ulmifolia Lam."/>
    <s v="Malvaceae"/>
  </r>
  <r>
    <x v="4"/>
    <s v="Pseudosamanea guachapele (Kunth) Harms"/>
    <s v="Fabaceae"/>
  </r>
  <r>
    <x v="2"/>
    <s v="Pithecellobium dulce (Roxb.) Benth."/>
    <s v="Fabaceae"/>
  </r>
  <r>
    <x v="4"/>
    <s v="Pseudosamanea guachapele (Kunth) Harms"/>
    <s v="Fabaceae"/>
  </r>
  <r>
    <x v="7"/>
    <s v="Qualea acuminata Spruce ez Warm."/>
    <s v="Vochysiaceae"/>
  </r>
  <r>
    <x v="8"/>
    <s v="Syzygium malaccense (L.) Merr. &amp; L.M.Perry"/>
    <s v="Myrtaceae"/>
  </r>
  <r>
    <x v="8"/>
    <s v="Syzygium malaccense (L.) Merr. &amp; L.M.Perry"/>
    <s v="Myrtaceae"/>
  </r>
  <r>
    <x v="8"/>
    <s v="Syzygium malaccense (L.) Merr. &amp; L.M.Perry"/>
    <s v="Myrtaceae"/>
  </r>
  <r>
    <x v="8"/>
    <s v="Syzygium malaccense (L.) Merr. &amp; L.M.Perry"/>
    <s v="Myrtaceae"/>
  </r>
  <r>
    <x v="9"/>
    <s v="Moquilea tomentosa Benth."/>
    <s v="Chrysobalanaceae"/>
  </r>
  <r>
    <x v="10"/>
    <s v="Azadirachta indica A.Juss."/>
    <s v="Meliaceae"/>
  </r>
  <r>
    <x v="11"/>
    <s v="Handroanthus chrysanthus"/>
    <s v="Bignoniaceae"/>
  </r>
  <r>
    <x v="11"/>
    <s v="Handroanthus chrysanthus"/>
    <s v="Bignoniaceae"/>
  </r>
  <r>
    <x v="11"/>
    <s v="Handroanthus chrysanthus"/>
    <s v="Bignoniaceae"/>
  </r>
  <r>
    <x v="11"/>
    <s v="Handroanthus chrysanthus"/>
    <s v="Bignoniaceae"/>
  </r>
  <r>
    <x v="11"/>
    <s v="Handroanthus chrysanthus"/>
    <s v="Bignoniaceae"/>
  </r>
  <r>
    <x v="4"/>
    <s v="Pseudosamanea guachapele (Kunth) Harms"/>
    <s v="Fabaceae"/>
  </r>
  <r>
    <x v="12"/>
    <s v="Leopoldinia pulchra Mart."/>
    <s v="Arecaceae"/>
  </r>
  <r>
    <x v="13"/>
    <s v="Ocotea sp"/>
    <s v="Laureacea"/>
  </r>
  <r>
    <x v="14"/>
    <s v="Senna multijuga (Rich.) H.S.Irwin &amp; Barneby"/>
    <s v="Fabaceae"/>
  </r>
  <r>
    <x v="4"/>
    <s v="Pseudosamanea guachapele (Kunth) Harms"/>
    <s v="Fabaceae"/>
  </r>
  <r>
    <x v="12"/>
    <s v="Leopoldinia pulchra Mart."/>
    <s v="Arecaceae"/>
  </r>
  <r>
    <x v="12"/>
    <s v="Leopoldinia pulchra Mart."/>
    <s v="Arecaceae"/>
  </r>
  <r>
    <x v="12"/>
    <s v="Leopoldinia pulchra Mart."/>
    <s v="Arecaceae"/>
  </r>
  <r>
    <x v="14"/>
    <s v="Senna multijuga (Rich.) H.S.Irwin &amp; Barneby"/>
    <s v="Fabaceae"/>
  </r>
  <r>
    <x v="14"/>
    <s v="Senna multijuga (Rich.) H.S.Irwin &amp; Barneby"/>
    <s v="Fabaceae"/>
  </r>
  <r>
    <x v="4"/>
    <s v="Pseudosamanea guachapele (Kunth) Harms"/>
    <s v="Fabaceae"/>
  </r>
  <r>
    <x v="15"/>
    <s v="Mangifera indica L."/>
    <s v="Anacardiaceae"/>
  </r>
  <r>
    <x v="4"/>
    <s v="Pseudosamanea guachapele (Kunth) Harms"/>
    <s v="Fabaceae"/>
  </r>
  <r>
    <x v="13"/>
    <s v="Ocotea sp"/>
    <s v="Laureacea"/>
  </r>
  <r>
    <x v="16"/>
    <s v="Ficus benjamina L."/>
    <s v="Moraceae"/>
  </r>
  <r>
    <x v="4"/>
    <s v="Pseudosamanea guachapele (Kunth) Harms"/>
    <s v="Fabaceae"/>
  </r>
  <r>
    <x v="17"/>
    <s v="Cordia tetrandra Aubl."/>
    <s v="Boraginaceae"/>
  </r>
  <r>
    <x v="12"/>
    <s v="Leopoldinia pulchra Mart."/>
    <s v="Arecaceae"/>
  </r>
  <r>
    <x v="8"/>
    <s v="Syzygium malaccense (L.) Merr. &amp; L.M.Perry"/>
    <s v="Myrtaceae"/>
  </r>
  <r>
    <x v="18"/>
    <s v="Spondias mombin Jacq."/>
    <s v="Anacardiaceae"/>
  </r>
  <r>
    <x v="13"/>
    <s v="Ocotea sp"/>
    <s v="Laureacea"/>
  </r>
  <r>
    <x v="13"/>
    <s v="Ocotea sp"/>
    <s v="Laureacea"/>
  </r>
  <r>
    <x v="19"/>
    <s v="Guarea guidonia (L.) Sleumer"/>
    <s v="Meliaceae"/>
  </r>
  <r>
    <x v="20"/>
    <s v="Ficus elastica Roxb."/>
    <s v="Moraceae"/>
  </r>
  <r>
    <x v="4"/>
    <s v="Pseudosamanea guachapele (Kunth) Harms"/>
    <s v="Fabaceae"/>
  </r>
  <r>
    <x v="4"/>
    <s v="Pseudosamanea guachapele (Kunth) Harms"/>
    <s v="Fabaceae"/>
  </r>
  <r>
    <x v="4"/>
    <s v="Pseudosamanea guachapele (Kunth) Harms"/>
    <s v="Fabaceae"/>
  </r>
  <r>
    <x v="4"/>
    <s v="Pseudosamanea guachapele (Kunth) Harms"/>
    <s v="Fabaceae"/>
  </r>
  <r>
    <x v="4"/>
    <s v="Pseudosamanea guachapele (Kunth) Harms"/>
    <s v="Fabaceae"/>
  </r>
  <r>
    <x v="21"/>
    <s v="&lt;Null&gt;"/>
    <s v="&lt;Null&gt;"/>
  </r>
  <r>
    <x v="21"/>
    <s v="&lt;Null&gt;"/>
    <s v="&lt;Null&gt;"/>
  </r>
  <r>
    <x v="22"/>
    <s v="Anadenanthera peregrina (L.) Speg."/>
    <s v="Fabaceae"/>
  </r>
  <r>
    <x v="21"/>
    <s v="&lt;Null&gt;"/>
    <s v="&lt;Null&gt;"/>
  </r>
  <r>
    <x v="21"/>
    <s v="&lt;Null&gt;"/>
    <s v="&lt;Null&gt;"/>
  </r>
  <r>
    <x v="21"/>
    <s v="&lt;Null&gt;"/>
    <s v="&lt;Null&gt;"/>
  </r>
  <r>
    <x v="23"/>
    <s v="Sapindus saponaria L."/>
    <s v="Sapindaceae"/>
  </r>
  <r>
    <x v="24"/>
    <s v="Melicoccus bijugatus Jacq."/>
    <s v="Sapindaceae"/>
  </r>
  <r>
    <x v="4"/>
    <s v="Pseudosamanea guachapele (Kunth) Harms"/>
    <s v="Fabaceae"/>
  </r>
  <r>
    <x v="13"/>
    <s v="Ocotea sp"/>
    <s v="Laureacea"/>
  </r>
  <r>
    <x v="6"/>
    <s v="Guazuma ulmifolia Lam."/>
    <s v="Malvaceae"/>
  </r>
  <r>
    <x v="25"/>
    <s v="Lonchocarpus violaceus (Jacq.) Kunth ex DC"/>
    <s v="Fabaceae"/>
  </r>
  <r>
    <x v="21"/>
    <s v="&lt;Null&gt;"/>
    <s v="&lt;Null&gt;"/>
  </r>
  <r>
    <x v="15"/>
    <s v="Mangifera indica L."/>
    <s v="Anacardiaceae"/>
  </r>
  <r>
    <x v="26"/>
    <s v="Iriartea deltoidea Ruiz &amp; Pav."/>
    <s v="Arecaceae"/>
  </r>
  <r>
    <x v="27"/>
    <s v="Annona muricata L."/>
    <s v="Annonaceae"/>
  </r>
  <r>
    <x v="24"/>
    <s v="Melicoccus bijugatus Jacq."/>
    <s v="Sapindaceae"/>
  </r>
  <r>
    <x v="4"/>
    <s v="Pseudosamanea guachapele (Kunth) Harms"/>
    <s v="Fabaceae"/>
  </r>
  <r>
    <x v="9"/>
    <s v="Moquilea tomentosa Benth."/>
    <s v="Chrysobalanaceae"/>
  </r>
  <r>
    <x v="8"/>
    <s v="Syzygium malaccense (L.) Merr. &amp; L.M.Perry"/>
    <s v="Myrtaceae"/>
  </r>
  <r>
    <x v="8"/>
    <s v="Syzygium malaccense (L.) Merr. &amp; L.M.Perry"/>
    <s v="Myrtaceae"/>
  </r>
  <r>
    <x v="28"/>
    <s v="Roystonea regia (Kunth) O.F.Cook"/>
    <s v="Arecaceae"/>
  </r>
  <r>
    <x v="28"/>
    <s v="Roystonea regia (Kunth) O.F.Cook"/>
    <s v="Arecaceae"/>
  </r>
  <r>
    <x v="15"/>
    <s v="Mangifera indica L."/>
    <s v="Anacardiaceae"/>
  </r>
  <r>
    <x v="15"/>
    <s v="Mangifera indica L."/>
    <s v="Anacardiaceae"/>
  </r>
  <r>
    <x v="29"/>
    <s v="Chrysalidocarpus lutescens H.Wendl."/>
    <s v="Arecaceae"/>
  </r>
  <r>
    <x v="30"/>
    <s v="Enterolobium cyclocarpum (Jacq.) Griseb."/>
    <s v="Fabaceae"/>
  </r>
  <r>
    <x v="15"/>
    <s v="Mangifera indica L."/>
    <s v="Anacardiaceae"/>
  </r>
  <r>
    <x v="31"/>
    <s v="Callistemon Sp"/>
    <s v="Myrtaceae"/>
  </r>
  <r>
    <x v="8"/>
    <s v="Syzygium malaccense (L.) Merr. &amp; L.M.Perry"/>
    <s v="Myrtaceae"/>
  </r>
  <r>
    <x v="32"/>
    <s v="Cecropia engleriana Snethl."/>
    <s v="Cecropiaceae"/>
  </r>
  <r>
    <x v="15"/>
    <s v="Mangifera indica L."/>
    <s v="Anacardiaceae"/>
  </r>
  <r>
    <x v="15"/>
    <s v="Mangifera indica L."/>
    <s v="Anacardiaceae"/>
  </r>
  <r>
    <x v="15"/>
    <s v="Mangifera indica L."/>
    <s v="Anacardiaceae"/>
  </r>
  <r>
    <x v="15"/>
    <s v="Mangifera indica L."/>
    <s v="Anacardiaceae"/>
  </r>
  <r>
    <x v="15"/>
    <s v="Mangifera indica L."/>
    <s v="Anacardiaceae"/>
  </r>
  <r>
    <x v="15"/>
    <s v="Mangifera indica L."/>
    <s v="Anacardiaceae"/>
  </r>
  <r>
    <x v="24"/>
    <s v="Melicoccus bijugatus Jacq."/>
    <s v="Sapindaceae"/>
  </r>
  <r>
    <x v="15"/>
    <s v="Mangifera indica L."/>
    <s v="Anacardiaceae"/>
  </r>
  <r>
    <x v="15"/>
    <s v="Mangifera indica L."/>
    <s v="Anacardiaceae"/>
  </r>
  <r>
    <x v="27"/>
    <s v="Annona muricata L."/>
    <s v="Annonaceae"/>
  </r>
  <r>
    <x v="32"/>
    <s v="Cecropia engleriana Snethl."/>
    <s v="Cecropiaceae"/>
  </r>
  <r>
    <x v="32"/>
    <s v="Cecropia engleriana Snethl."/>
    <s v="Cecropiaceae"/>
  </r>
  <r>
    <x v="32"/>
    <s v="Cecropia engleriana Snethl."/>
    <s v="Cecropiaceae"/>
  </r>
  <r>
    <x v="4"/>
    <s v="Pseudosamanea guachapele (Kunth) Harms"/>
    <s v="Fabaceae"/>
  </r>
  <r>
    <x v="4"/>
    <s v="Pseudosamanea guachapele (Kunth) Harms"/>
    <s v="Fabaceae"/>
  </r>
  <r>
    <x v="2"/>
    <s v="Pithecellobium dulce (Roxb.) Benth."/>
    <s v="Fabaceae"/>
  </r>
  <r>
    <x v="33"/>
    <s v="Citrus x limon (L.) Osbeck "/>
    <s v="Rutaceae"/>
  </r>
  <r>
    <x v="19"/>
    <s v="Guarea guidonia (L.) Sleumer"/>
    <s v="Meliaceae"/>
  </r>
  <r>
    <x v="2"/>
    <s v="Pithecellobium dulce (Roxb.) Benth."/>
    <s v="Fab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21"/>
    <s v="&lt;Null&gt;"/>
    <s v="&lt;Null&gt;"/>
  </r>
  <r>
    <x v="6"/>
    <s v="Guazuma ulmifolia Lam."/>
    <s v="Malvaceae"/>
  </r>
  <r>
    <x v="21"/>
    <s v="&lt;Null&gt;"/>
    <s v="&lt;Null&gt;"/>
  </r>
  <r>
    <x v="15"/>
    <s v="Mangifera indica L."/>
    <s v="Anacardiaceae"/>
  </r>
  <r>
    <x v="15"/>
    <s v="Mangifera indica L."/>
    <s v="Anacardiaceae"/>
  </r>
  <r>
    <x v="27"/>
    <s v="Annona muricata L."/>
    <s v="Annonaceae"/>
  </r>
  <r>
    <x v="2"/>
    <s v="Pithecellobium dulce (Roxb.) Benth."/>
    <s v="Fabaceae"/>
  </r>
  <r>
    <x v="3"/>
    <s v="Maclura tinctoria (L.) D.Don ex Steud."/>
    <s v="Moraceae"/>
  </r>
  <r>
    <x v="4"/>
    <s v="Pseudosamanea guachapele (Kunth) Harms"/>
    <s v="Fabaceae"/>
  </r>
  <r>
    <x v="4"/>
    <s v="Pseudosamanea guachapele (Kunth) Harms"/>
    <s v="Fabaceae"/>
  </r>
  <r>
    <x v="4"/>
    <s v="Pseudosamanea guachapele (Kunth) Harms"/>
    <s v="Fabaceae"/>
  </r>
  <r>
    <x v="34"/>
    <s v="Ochroma pyramidale (Cav.) Urb."/>
    <s v="Malvaceae"/>
  </r>
  <r>
    <x v="30"/>
    <s v="Enterolobium cyclocarpum (Jacq.) Griseb."/>
    <s v="Fabaceae"/>
  </r>
  <r>
    <x v="6"/>
    <s v="Guazuma ulmifolia Lam."/>
    <s v="Malvaceae"/>
  </r>
  <r>
    <x v="30"/>
    <s v="Enterolobium cyclocarpum (Jacq.) Griseb."/>
    <s v="Fabaceae"/>
  </r>
  <r>
    <x v="30"/>
    <s v="Enterolobium cyclocarpum (Jacq.) Griseb."/>
    <s v="Fabaceae"/>
  </r>
  <r>
    <x v="35"/>
    <s v="Ceiba pentandra (L.) Gaertn."/>
    <s v="Malvaceae"/>
  </r>
  <r>
    <x v="1"/>
    <s v="Bursera simaruba (L.) Sarg."/>
    <s v="Burseraceae"/>
  </r>
  <r>
    <x v="1"/>
    <s v="Bursera simaruba (L.) Sarg."/>
    <s v="Burseraceae"/>
  </r>
  <r>
    <x v="35"/>
    <s v="Ceiba pentandra (L.) Gaertn."/>
    <s v="Malvaceae"/>
  </r>
  <r>
    <x v="21"/>
    <s v="&lt;Null&gt;"/>
    <s v="&lt;Null&gt;"/>
  </r>
  <r>
    <x v="34"/>
    <s v="Ochroma pyramidale (Cav.) Urb."/>
    <s v="Malvaceae"/>
  </r>
  <r>
    <x v="15"/>
    <s v="Mangifera indica L."/>
    <s v="Anacardiaceae"/>
  </r>
  <r>
    <x v="27"/>
    <s v="Annona muricata L."/>
    <s v="Annonaceae"/>
  </r>
  <r>
    <x v="18"/>
    <s v="Spondias mombin Jacq."/>
    <s v="Anacardiaceae"/>
  </r>
  <r>
    <x v="34"/>
    <s v="Ochroma pyramidale (Cav.) Urb."/>
    <s v="Malvaceae"/>
  </r>
  <r>
    <x v="21"/>
    <s v="&lt;Null&gt;"/>
    <s v="&lt;Null&gt;"/>
  </r>
  <r>
    <x v="17"/>
    <s v="Cordia tetrandra Aubl."/>
    <s v="Boraginaceae"/>
  </r>
  <r>
    <x v="4"/>
    <s v="Pseudosamanea guachapele (Kunth) Harms"/>
    <s v="Fabaceae"/>
  </r>
  <r>
    <x v="17"/>
    <s v="Cordia tetrandra Aubl."/>
    <s v="Boraginaceae"/>
  </r>
  <r>
    <x v="4"/>
    <s v="Pseudosamanea guachapele (Kunth) Harms"/>
    <s v="Fabaceae"/>
  </r>
  <r>
    <x v="17"/>
    <s v="Cordia tetrandra Aubl."/>
    <s v="Boraginaceae"/>
  </r>
  <r>
    <x v="18"/>
    <s v="Spondias mombin Jacq."/>
    <s v="Anacardiaceae"/>
  </r>
  <r>
    <x v="17"/>
    <s v="Cordia tetrandra Aubl."/>
    <s v="Boraginaceae"/>
  </r>
  <r>
    <x v="17"/>
    <s v="Cordia tetrandra Aubl."/>
    <s v="Boraginaceae"/>
  </r>
  <r>
    <x v="17"/>
    <s v="Cordia tetrandra Aubl."/>
    <s v="Boraginaceae"/>
  </r>
  <r>
    <x v="17"/>
    <s v="Cordia tetrandra Aubl."/>
    <s v="Boraginaceae"/>
  </r>
  <r>
    <x v="4"/>
    <s v="Pseudosamanea guachapele (Kunth) Harms"/>
    <s v="Fabaceae"/>
  </r>
  <r>
    <x v="22"/>
    <s v="Anadenanthera peregrina (L.) Speg."/>
    <s v="Fabaceae"/>
  </r>
  <r>
    <x v="4"/>
    <s v="Pseudosamanea guachapele (Kunth) Harms"/>
    <s v="Fabaceae"/>
  </r>
  <r>
    <x v="36"/>
    <s v="Cedrela odorata L."/>
    <s v="Meliaceae"/>
  </r>
  <r>
    <x v="4"/>
    <s v="Pseudosamanea guachapele (Kunth) Harms"/>
    <s v="Fabaceae"/>
  </r>
  <r>
    <x v="4"/>
    <s v="Pseudosamanea guachapele (Kunth) Harms"/>
    <s v="Fabaceae"/>
  </r>
  <r>
    <x v="37"/>
    <s v="Piptadenia opacifolia Benth."/>
    <s v="Fabaceae"/>
  </r>
  <r>
    <x v="11"/>
    <s v="Handroanthus chrysanthus (Jacq.) S.O.Grose"/>
    <s v="Bignoniaceae"/>
  </r>
  <r>
    <x v="2"/>
    <s v="Pithecellobium dulce (Roxb.) Benth."/>
    <s v="Fabaceae"/>
  </r>
  <r>
    <x v="2"/>
    <s v="Pithecellobium dulce (Roxb.) Benth."/>
    <s v="Fabaceae"/>
  </r>
  <r>
    <x v="2"/>
    <s v="Pithecellobium dulce (Roxb.) Benth."/>
    <s v="Fabaceae"/>
  </r>
  <r>
    <x v="3"/>
    <s v="Maclura tinctoria (L.) D.Don ex Steud."/>
    <s v="Moraceae"/>
  </r>
  <r>
    <x v="15"/>
    <s v="Mangifera indica L."/>
    <s v="Anacardiaceae"/>
  </r>
  <r>
    <x v="18"/>
    <s v="Spondias mombin Jacq."/>
    <s v="Anacardiaceae"/>
  </r>
  <r>
    <x v="12"/>
    <s v="Leopoldinia pulchra Mart."/>
    <s v="Arecaceae"/>
  </r>
  <r>
    <x v="15"/>
    <s v="Mangifera indica L."/>
    <s v="Anacardiaceae"/>
  </r>
  <r>
    <x v="12"/>
    <s v="Leopoldinia pulchra Mart."/>
    <s v="Arecaceae"/>
  </r>
  <r>
    <x v="12"/>
    <s v="Leopoldinia pulchra Mart."/>
    <s v="Arecaceae"/>
  </r>
  <r>
    <x v="37"/>
    <s v="Piptadenia opacifolia Benth."/>
    <s v="Fabaceae"/>
  </r>
  <r>
    <x v="28"/>
    <s v="Roystonea regia (Kunth) O.F.Cook"/>
    <s v="Arecaceae"/>
  </r>
  <r>
    <x v="9"/>
    <s v="Moquilea tomentosa Benth."/>
    <s v="Chrysobalanaceae"/>
  </r>
  <r>
    <x v="9"/>
    <s v="Moquilea tomentosa Benth."/>
    <s v="Chrysobalanaceae"/>
  </r>
  <r>
    <x v="9"/>
    <s v="Moquilea tomentosa Benth."/>
    <s v="Chrysobalanaceae"/>
  </r>
  <r>
    <x v="27"/>
    <s v="Annona muricata L."/>
    <s v="Annonaceae"/>
  </r>
  <r>
    <x v="29"/>
    <s v="Chrysalidocarpus lutescens H.Wendl."/>
    <s v="Arecaceae"/>
  </r>
  <r>
    <x v="37"/>
    <s v="Piptadenia opacifolia Benth."/>
    <s v="Fabaceae"/>
  </r>
  <r>
    <x v="15"/>
    <s v="Mangifera indica L."/>
    <s v="Anacardiaceae"/>
  </r>
  <r>
    <x v="38"/>
    <s v="Agonandra brasiliensis Benth. &amp; Hook.fil."/>
    <s v="Opiliaceae"/>
  </r>
  <r>
    <x v="21"/>
    <s v="&lt;Null&gt;"/>
    <s v="&lt;Null&gt;"/>
  </r>
  <r>
    <x v="12"/>
    <s v="Leopoldinia pulchra Mart."/>
    <s v="Arecaceae"/>
  </r>
  <r>
    <x v="4"/>
    <s v="Pseudosamanea guachapele (Kunth) Harms"/>
    <s v="Fabaceae"/>
  </r>
  <r>
    <x v="27"/>
    <s v="Annona muricata L."/>
    <s v="Annonaceae"/>
  </r>
  <r>
    <x v="39"/>
    <s v="Pouteria sp"/>
    <s v="Sapotaceae"/>
  </r>
  <r>
    <x v="39"/>
    <s v="Pouteria sp"/>
    <s v="Sapotaceae"/>
  </r>
  <r>
    <x v="32"/>
    <s v="Cecropia engleriana Snethl."/>
    <s v="Cecropiaceae"/>
  </r>
  <r>
    <x v="6"/>
    <s v="Guazuma ulmifolia Lam."/>
    <s v="Malvaceae"/>
  </r>
  <r>
    <x v="2"/>
    <s v="Pithecellobium dulce (Roxb.) Benth."/>
    <s v="Fabaceae"/>
  </r>
  <r>
    <x v="4"/>
    <s v="Pseudosamanea guachapele (Kunth) Harms"/>
    <s v="Fabaceae"/>
  </r>
  <r>
    <x v="7"/>
    <s v="Qualea acuminata Spruce ez Warm."/>
    <s v="Vochysiaceae"/>
  </r>
  <r>
    <x v="7"/>
    <s v="Qualea acuminata Spruce ez Warm."/>
    <s v="Vochysiaceae"/>
  </r>
  <r>
    <x v="7"/>
    <s v="Qualea acuminata Spruce ez Warm."/>
    <s v="Vochysiaceae"/>
  </r>
  <r>
    <x v="8"/>
    <s v="Syzygium malaccense (L.) Merr. &amp; L.M.Perry"/>
    <s v="Myrtaceae"/>
  </r>
  <r>
    <x v="10"/>
    <s v="Azadirachta indica A.Juss."/>
    <s v="Meliaceae"/>
  </r>
  <r>
    <x v="14"/>
    <s v="Senna multijuga (Rich.) H.S.Irwin &amp; Barneby"/>
    <s v="Fabaceae"/>
  </r>
  <r>
    <x v="12"/>
    <s v="Leopoldinia pulchra Mart."/>
    <s v="Arecaceae"/>
  </r>
  <r>
    <x v="4"/>
    <s v="Pseudosamanea guachapele (Kunth) Harms"/>
    <s v="Fabaceae"/>
  </r>
  <r>
    <x v="24"/>
    <s v="Melicoccus bijugatus Jacq."/>
    <s v="Sapindaceae"/>
  </r>
  <r>
    <x v="24"/>
    <s v="Melicoccus bijugatus Jacq."/>
    <s v="Sapindaceae"/>
  </r>
  <r>
    <x v="37"/>
    <s v="Piptadenia opacifolia Benth."/>
    <s v="Fabaceae"/>
  </r>
  <r>
    <x v="9"/>
    <s v="Moquilea tomentosa Benth."/>
    <s v="Chrysobalanaceae"/>
  </r>
  <r>
    <x v="9"/>
    <s v="Moquilea tomentosa Benth."/>
    <s v="Chrysobalanaceae"/>
  </r>
  <r>
    <x v="30"/>
    <s v="Enterolobium cyclocarpum (Jacq.) Griseb."/>
    <s v="Fabaceae"/>
  </r>
  <r>
    <x v="31"/>
    <s v="Callistemon Sp"/>
    <s v="Myrtaceae"/>
  </r>
  <r>
    <x v="15"/>
    <s v="Mangifera indica L."/>
    <s v="Anacardiaceae"/>
  </r>
  <r>
    <x v="32"/>
    <s v="Cecropia engleriana Snethl."/>
    <s v="Cecropiaceae"/>
  </r>
  <r>
    <x v="32"/>
    <s v="Cecropia engleriana Snethl."/>
    <s v="Cecropiaceae"/>
  </r>
  <r>
    <x v="33"/>
    <s v="Citrus x limon (L.) Osbeck "/>
    <s v="Rutaceae"/>
  </r>
  <r>
    <x v="2"/>
    <s v="Pithecellobium dulce (Roxb.) Benth."/>
    <s v="Fab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6"/>
    <s v="Guazuma ulmifolia Lam."/>
    <s v="Malvaceae"/>
  </r>
  <r>
    <x v="2"/>
    <s v="Pithecellobium dulce (Roxb.) Benth."/>
    <s v="Fabaceae"/>
  </r>
  <r>
    <x v="2"/>
    <s v="Pithecellobium dulce (Roxb.) Benth."/>
    <s v="Fabaceae"/>
  </r>
  <r>
    <x v="6"/>
    <s v="Guazuma ulmifolia Lam."/>
    <s v="Malvaceae"/>
  </r>
  <r>
    <x v="6"/>
    <s v="Guazuma ulmifolia Lam."/>
    <s v="Malvaceae"/>
  </r>
  <r>
    <x v="21"/>
    <s v="&lt;Null&gt;"/>
    <s v="&lt;Null&gt;"/>
  </r>
  <r>
    <x v="21"/>
    <s v="&lt;Null&gt;"/>
    <s v="&lt;Null&gt;"/>
  </r>
  <r>
    <x v="15"/>
    <s v="Mangifera indica L."/>
    <s v="Anacardiaceae"/>
  </r>
  <r>
    <x v="27"/>
    <s v="Annona muricata L."/>
    <s v="Annonaceae"/>
  </r>
  <r>
    <x v="27"/>
    <s v="Annona muricata L."/>
    <s v="Annonaceae"/>
  </r>
  <r>
    <x v="17"/>
    <s v="Cordia tetrandra Aubl."/>
    <s v="Boraginaceae"/>
  </r>
  <r>
    <x v="4"/>
    <s v="Pseudosamanea guachapele (Kunth) Harms"/>
    <s v="Fabaceae"/>
  </r>
  <r>
    <x v="18"/>
    <s v="Spondias mombin Jacq."/>
    <s v="Anacardiaceae"/>
  </r>
  <r>
    <x v="2"/>
    <s v="Pithecellobium dulce (Roxb.) Benth."/>
    <s v="Fabaceae"/>
  </r>
  <r>
    <x v="2"/>
    <s v="Pithecellobium dulce (Roxb.) Benth."/>
    <s v="Fabaceae"/>
  </r>
  <r>
    <x v="2"/>
    <s v="Pithecellobium dulce (Roxb.) Benth."/>
    <s v="Fabaceae"/>
  </r>
  <r>
    <x v="2"/>
    <s v="Pithecellobium dulce (Roxb.) Benth."/>
    <s v="Fabaceae"/>
  </r>
  <r>
    <x v="2"/>
    <s v="Pithecellobium dulce (Roxb.) Benth."/>
    <s v="Fabaceae"/>
  </r>
  <r>
    <x v="2"/>
    <s v="Pithecellobium dulce (Roxb.) Benth."/>
    <s v="Fabaceae"/>
  </r>
  <r>
    <x v="29"/>
    <s v="Chrysalidocarpus lutescens H.Wendl."/>
    <s v="Arecaceae"/>
  </r>
  <r>
    <x v="29"/>
    <s v="Chrysalidocarpus lutescens H.Wendl."/>
    <s v="Arecaceae"/>
  </r>
  <r>
    <x v="29"/>
    <s v="Chrysalidocarpus lutescens H.Wendl."/>
    <s v="Arecaceae"/>
  </r>
  <r>
    <x v="29"/>
    <s v="Chrysalidocarpus lutescens H.Wendl."/>
    <s v="Arecaceae"/>
  </r>
  <r>
    <x v="40"/>
    <m/>
    <m/>
  </r>
  <r>
    <x v="40"/>
    <m/>
    <m/>
  </r>
  <r>
    <x v="40"/>
    <m/>
    <m/>
  </r>
  <r>
    <x v="40"/>
    <m/>
    <m/>
  </r>
  <r>
    <x v="40"/>
    <m/>
    <m/>
  </r>
  <r>
    <x v="40"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s v="Spondias mombin Jacq."/>
    <s v="Anacardiaceae"/>
  </r>
  <r>
    <x v="1"/>
    <s v="Pseudosamanea guachapele (Kunth) Harms"/>
    <s v="Fabaceae"/>
  </r>
  <r>
    <x v="1"/>
    <s v="Pseudosamanea guachapele (Kunth) Harms"/>
    <s v="Fabaceae"/>
  </r>
  <r>
    <x v="1"/>
    <s v="Pseudosamanea guachapele (Kunth) Harms"/>
    <s v="Fabaceae"/>
  </r>
  <r>
    <x v="2"/>
    <s v="Cordia tetrandra Aubl."/>
    <s v="Boraginaceae"/>
  </r>
  <r>
    <x v="1"/>
    <s v="Pseudosamanea guachapele (Kunth) Harms"/>
    <s v="Fabaceae"/>
  </r>
  <r>
    <x v="3"/>
    <s v="Cecropia engleriana Snethl."/>
    <s v="Cecropiaceae"/>
  </r>
  <r>
    <x v="4"/>
    <s v="Guazuma ulmifolia Lam."/>
    <s v="Malvaceae"/>
  </r>
  <r>
    <x v="5"/>
    <s v="Leucaena leucocephala (Lam.) de Wit"/>
    <s v="Fabaceae"/>
  </r>
  <r>
    <x v="1"/>
    <s v="Pseudosamanea guachapele (Kunth) Harms"/>
    <s v="Fabaceae"/>
  </r>
  <r>
    <x v="1"/>
    <s v="Pseudosamanea guachapele (Kunth) Harms"/>
    <s v="Fabaceae"/>
  </r>
  <r>
    <x v="1"/>
    <s v="Pseudosamanea guachapele (Kunth) Harms"/>
    <s v="Fabaceae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x v="0"/>
    <s v="Pseudosamanea guachapele (Kunth) Harms"/>
    <n v="56"/>
    <n v="4.5160669999999987"/>
    <n v="40.039528999999987"/>
    <n v="0.16231884057971013"/>
    <n v="3"/>
    <n v="1"/>
    <n v="4.1666666666666671E-2"/>
    <n v="4.5160669999999987"/>
    <n v="0.12494139654853678"/>
    <n v="32.892690379491356"/>
    <s v="1.1.1. Tejido urbano continuo; 2.3.3. Pastos enmalezados; 3.1.3.2. Bosque fragmentado con vegetación secundaria"/>
  </r>
  <r>
    <x v="1"/>
    <s v="Mangifera indica L."/>
    <n v="21"/>
    <n v="5.617509000000001"/>
    <n v="51.046146000000007"/>
    <n v="6.0869565217391307E-2"/>
    <n v="1"/>
    <n v="0.33333333333333326"/>
    <n v="1.388888888888889E-2"/>
    <n v="5.617509000000001"/>
    <n v="0.15541386334258872"/>
    <n v="23.017231744886892"/>
    <s v="1.1.1. Tejido urbano continuo"/>
  </r>
  <r>
    <x v="2"/>
    <s v="Pithecellobium dulce (Roxb.) Benth."/>
    <n v="22"/>
    <n v="3.112269"/>
    <n v="25.185472000000001"/>
    <n v="6.3768115942028983E-2"/>
    <n v="2"/>
    <n v="0.66666666666666652"/>
    <n v="2.777777777777778E-2"/>
    <n v="3.112269"/>
    <n v="8.6103956228886377E-2"/>
    <n v="17.764984994869316"/>
    <s v="1.1.1. Tejido urbano continuo; 3.1.3.2. Bosque fragmentado con vegetación secundaria"/>
  </r>
  <r>
    <x v="3"/>
    <s v="Spondias mombin Jacq."/>
    <n v="11"/>
    <n v="3.3869610000000003"/>
    <n v="30.616856000000002"/>
    <n v="3.1884057971014491E-2"/>
    <n v="3"/>
    <n v="1"/>
    <n v="4.1666666666666671E-2"/>
    <n v="3.3869610000000003"/>
    <n v="9.3703578223137268E-2"/>
    <n v="16.725430286081842"/>
    <s v="1.1.1. Tejido urbano continuo; 2.3.3. Pastos enmalezados; 3.1.3.2. Bosque fragmentado con vegetación secundaria"/>
  </r>
  <r>
    <x v="4"/>
    <s v="&lt;Null&gt;"/>
    <n v="21"/>
    <n v="2.2507229999999998"/>
    <n v="20.616525000000003"/>
    <n v="6.0869565217391307E-2"/>
    <n v="2"/>
    <n v="0.66666666666666652"/>
    <n v="2.777777777777778E-2"/>
    <n v="2.2507229999999998"/>
    <n v="6.2268446164309002E-2"/>
    <n v="15.09157891594781"/>
    <s v="1.1.1. Tejido urbano continuo; 3.1.3.2. Bosque fragmentado con vegetación secundaria"/>
  </r>
  <r>
    <x v="5"/>
    <s v="Guazuma ulmifolia Lam."/>
    <n v="22"/>
    <n v="0.76069500000000001"/>
    <n v="7.4674911999999987"/>
    <n v="6.3768115942028983E-2"/>
    <n v="3"/>
    <n v="1"/>
    <n v="4.1666666666666671E-2"/>
    <n v="0.76069500000000001"/>
    <n v="2.1045368823688671E-2"/>
    <n v="12.648015143238434"/>
    <s v="1.1.1. Tejido urbano continuo; 2.3.3. Pastos enmalezados; 3.1.3.2. Bosque fragmentado con vegetación secundaria"/>
  </r>
  <r>
    <x v="6"/>
    <s v="Lonchocarpus violaceus (Jacq.) Kunth ex DC"/>
    <n v="21"/>
    <n v="0.90048300000000014"/>
    <n v="7.9219110000000006"/>
    <n v="6.0869565217391307E-2"/>
    <n v="2"/>
    <n v="0.66666666666666652"/>
    <n v="2.777777777777778E-2"/>
    <n v="0.90048300000000014"/>
    <n v="2.4912740131671232E-2"/>
    <n v="11.356008312684033"/>
    <s v="1.1.1. Tejido urbano continuo; 3.1.3.2. Bosque fragmentado con vegetación secundaria"/>
  </r>
  <r>
    <x v="7"/>
    <s v="Cordia tetrandra Aubl."/>
    <n v="13"/>
    <n v="0.89406799999999997"/>
    <n v="8.1021850000000004"/>
    <n v="3.7681159420289857E-2"/>
    <n v="3"/>
    <n v="1"/>
    <n v="4.1666666666666671E-2"/>
    <n v="0.89406799999999997"/>
    <n v="2.473526290229025E-2"/>
    <n v="10.408308898924677"/>
    <s v="1.1.1. Tejido urbano continuo; 2.3.3. Pastos enmalezados; 3.1.3.2. Bosque fragmentado con vegetación secundaria"/>
  </r>
  <r>
    <x v="8"/>
    <s v="Ceiba pentandra (L.) Gaertn."/>
    <n v="4"/>
    <n v="2.089156"/>
    <n v="19.556341"/>
    <n v="1.1594202898550725E-2"/>
    <n v="2"/>
    <n v="0.66666666666666652"/>
    <n v="2.777777777777778E-2"/>
    <n v="2.089156"/>
    <n v="5.77985375876299E-2"/>
    <n v="9.7170518263958421"/>
    <s v="1.1.1. Tejido urbano continuo; 3.1.3.2. Bosque fragmentado con vegetación secundaria"/>
  </r>
  <r>
    <x v="9"/>
    <s v="Cecropia engleriana Snethl."/>
    <n v="13"/>
    <n v="0.35742000000000007"/>
    <n v="5.6852109999999998"/>
    <n v="3.7681159420289857E-2"/>
    <n v="3"/>
    <n v="1"/>
    <n v="4.1666666666666671E-2"/>
    <n v="0.35742000000000007"/>
    <n v="9.8883727709039842E-3"/>
    <n v="8.9236198857860511"/>
    <s v="1.1.1. Tejido urbano continuo; 2.3.3. Pastos enmalezados; 3.1.3.2. Bosque fragmentado con vegetación secundaria"/>
  </r>
  <r>
    <x v="10"/>
    <s v="Piptadenia opacifolia Benth."/>
    <n v="6"/>
    <n v="1.170482"/>
    <n v="10.075581"/>
    <n v="1.7391304347826087E-2"/>
    <n v="2"/>
    <n v="0.66666666666666652"/>
    <n v="2.777777777777778E-2"/>
    <n v="1.170482"/>
    <n v="3.2382525705425644E-2"/>
    <n v="7.7551607831029514"/>
    <s v="1.1.1. Tejido urbano continuo; 3.1.3.2. Bosque fragmentado con vegetación secundaria"/>
  </r>
  <r>
    <x v="11"/>
    <s v="Senna multijuga (Rich.) H.S.Irwin &amp; Barneby"/>
    <n v="6"/>
    <n v="1.1054189999999999"/>
    <n v="11.825422"/>
    <n v="1.7391304347826087E-2"/>
    <n v="2"/>
    <n v="0.66666666666666652"/>
    <n v="2.777777777777778E-2"/>
    <n v="1.1054189999999999"/>
    <n v="3.0582494376475595E-2"/>
    <n v="7.575157650207947"/>
    <s v="1.1.1. Tejido urbano continuo; 3.1.3.2. Bosque fragmentado con vegetación secundaria"/>
  </r>
  <r>
    <x v="12"/>
    <s v="Cedrela odorata L."/>
    <n v="7"/>
    <n v="0.77810899999999994"/>
    <n v="7.2390440000000007"/>
    <n v="2.0289855072463767E-2"/>
    <n v="2"/>
    <n v="0.66666666666666652"/>
    <n v="2.777777777777778E-2"/>
    <n v="0.77810899999999994"/>
    <n v="2.152714411167625E-2"/>
    <n v="6.9594776961917795"/>
    <s v="1.1.1. Tejido urbano continuo; 3.1.3.2. Bosque fragmentado con vegetación secundaria"/>
  </r>
  <r>
    <x v="13"/>
    <s v="Cupania americana L."/>
    <n v="3"/>
    <n v="0.765679"/>
    <n v="6.9349809999999996"/>
    <n v="8.6956521739130436E-3"/>
    <n v="2"/>
    <n v="0.66666666666666652"/>
    <n v="2.777777777777778E-2"/>
    <n v="0.765679"/>
    <n v="2.1183256042899078E-2"/>
    <n v="5.7656685994589907"/>
    <s v="1.1.1. Tejido urbano continuo; 3.1.3.2. Bosque fragmentado con vegetación secundaria"/>
  </r>
  <r>
    <x v="14"/>
    <s v="Maclura tinctoria (L.) D.Don ex Steud."/>
    <n v="7"/>
    <n v="0.34252499999999997"/>
    <n v="2.8850789999999997"/>
    <n v="2.0289855072463767E-2"/>
    <n v="2"/>
    <n v="0.66666666666666652"/>
    <n v="2.777777777777778E-2"/>
    <n v="0.34252499999999997"/>
    <n v="9.4762880738455766E-3"/>
    <n v="5.754392092408712"/>
    <s v="1.1.1. Tejido urbano continuo; 3.1.3.2. Bosque fragmentado con vegetación secundaria"/>
  </r>
  <r>
    <x v="15"/>
    <s v="Enterolobium cyclocarpum (Jacq.) Griseb."/>
    <n v="5"/>
    <n v="1.0171829999999999"/>
    <n v="9.1276779999999995"/>
    <n v="1.4492753623188406E-2"/>
    <n v="1"/>
    <n v="0.33333333333333326"/>
    <n v="1.388888888888889E-2"/>
    <n v="1.0171829999999999"/>
    <n v="2.8141359409732038E-2"/>
    <n v="5.6523001921809328"/>
    <s v="1.1.1. Tejido urbano continuo"/>
  </r>
  <r>
    <x v="16"/>
    <s v="Moquilea tomentosa Benth."/>
    <n v="7"/>
    <n v="0.69315899999999997"/>
    <n v="5.2209830000000013"/>
    <n v="2.0289855072463767E-2"/>
    <n v="1"/>
    <n v="0.33333333333333326"/>
    <n v="1.388888888888889E-2"/>
    <n v="0.69315899999999997"/>
    <n v="1.9176919538657692E-2"/>
    <n v="5.3355663500010344"/>
    <s v="1.1.1. Tejido urbano continuo"/>
  </r>
  <r>
    <x v="17"/>
    <s v="Bursera simaruba (L.) Sarg."/>
    <n v="3"/>
    <n v="1.076087"/>
    <n v="8.8462449999999997"/>
    <n v="8.6956521739130436E-3"/>
    <n v="1"/>
    <n v="0.33333333333333326"/>
    <n v="1.388888888888889E-2"/>
    <n v="1.076087"/>
    <n v="2.9770995998891367E-2"/>
    <n v="5.2355537061693305"/>
    <s v="1.1.1. Tejido urbano continuo"/>
  </r>
  <r>
    <x v="18"/>
    <s v="Ochroma pyramidale (Cav.) Urb."/>
    <n v="4"/>
    <n v="0.41739999999999999"/>
    <n v="3.5632700000000002"/>
    <n v="1.1594202898550725E-2"/>
    <n v="2"/>
    <n v="0.66666666666666652"/>
    <n v="2.777777777777778E-2"/>
    <n v="0.41739999999999999"/>
    <n v="1.1547777949122382E-2"/>
    <n v="5.0919758625450893"/>
    <s v="1.1.1. Tejido urbano continuo; 3.1.3.2. Bosque fragmentado con vegetación secundaria"/>
  </r>
  <r>
    <x v="19"/>
    <s v="Syzygium malaccense (L.) Merr. &amp; L.M.Perry"/>
    <n v="9"/>
    <n v="0.28565999999999997"/>
    <n v="1.5434510000000001"/>
    <n v="2.6086956521739132E-2"/>
    <n v="1"/>
    <n v="0.33333333333333326"/>
    <n v="1.388888888888889E-2"/>
    <n v="0.28565999999999997"/>
    <n v="7.9030624076336826E-3"/>
    <n v="4.7878907818261709"/>
    <s v="1.1.1. Tejido urbano continuo"/>
  </r>
  <r>
    <x v="20"/>
    <s v="Ficus benjamina L."/>
    <n v="1"/>
    <n v="1.1071530000000001"/>
    <n v="10.097239"/>
    <n v="2.8985507246376812E-3"/>
    <n v="1"/>
    <n v="0.33333333333333326"/>
    <n v="1.388888888888889E-2"/>
    <n v="1.1071530000000001"/>
    <n v="3.0630467177059639E-2"/>
    <n v="4.7417906790586208"/>
    <s v="1.1.1. Tejido urbano continuo"/>
  </r>
  <r>
    <x v="21"/>
    <s v="Handroanthus chrysanthus"/>
    <n v="6"/>
    <n v="8.0698000000000006E-2"/>
    <n v="0.42876700000000001"/>
    <n v="1.7391304347826087E-2"/>
    <n v="2"/>
    <n v="0.66666666666666652"/>
    <n v="2.777777777777778E-2"/>
    <n v="8.0698000000000006E-2"/>
    <n v="2.2325888474803018E-3"/>
    <n v="4.7401670973084169"/>
    <s v="1.1.1. Tejido urbano continuo; 3.1.3.2. Bosque fragmentado con vegetación secundaria"/>
  </r>
  <r>
    <x v="22"/>
    <s v="Leopoldinia pulchra Mart."/>
    <n v="10"/>
    <n v="0.12837299999999999"/>
    <n v="0.93558300000000005"/>
    <n v="2.8985507246376812E-2"/>
    <n v="1"/>
    <n v="0.33333333333333326"/>
    <n v="1.388888888888889E-2"/>
    <n v="0.12837299999999999"/>
    <n v="3.5515642037917765E-3"/>
    <n v="4.6425960339057477"/>
    <s v="1.1.1. Tejido urbano continuo"/>
  </r>
  <r>
    <x v="23"/>
    <s v="Ocotea sp"/>
    <n v="5"/>
    <n v="0.61636599999999997"/>
    <n v="6.4738159999999993"/>
    <n v="1.4492753623188406E-2"/>
    <n v="1"/>
    <n v="0.33333333333333326"/>
    <n v="1.388888888888889E-2"/>
    <n v="0.61636599999999997"/>
    <n v="1.7052366323403848E-2"/>
    <n v="4.5434008835481148"/>
    <s v="1.1.1. Tejido urbano continuo"/>
  </r>
  <r>
    <x v="24"/>
    <s v="Qualea acuminata Spruce ez Warm."/>
    <n v="5"/>
    <n v="5.0428000000000001E-2"/>
    <n v="0.22995299999999999"/>
    <n v="1.4492753623188406E-2"/>
    <n v="2"/>
    <n v="0.66666666666666652"/>
    <n v="2.777777777777778E-2"/>
    <n v="5.0428000000000001E-2"/>
    <n v="1.3951397853817526E-3"/>
    <n v="4.3665671186347934"/>
    <s v="1.1.1. Tejido urbano continuo; 3.1.3.2. Bosque fragmentado con vegetación secundaria"/>
  </r>
  <r>
    <x v="21"/>
    <s v="Handroanthus chrysanthus (Jacq.) S.O.Grose"/>
    <n v="2"/>
    <n v="0.31465699999999996"/>
    <n v="2.8696739999999998"/>
    <n v="5.7971014492753624E-3"/>
    <n v="2"/>
    <n v="0.66666666666666652"/>
    <n v="2.777777777777778E-2"/>
    <n v="0.31465699999999996"/>
    <n v="8.7052926836056563E-3"/>
    <n v="4.2280171910658799"/>
    <s v="1.1.1. Tejido urbano continuo; 3.1.3.2. Bosque fragmentado con vegetación secundaria"/>
  </r>
  <r>
    <x v="25"/>
    <s v="Melicoccus bijugatus Jacq."/>
    <n v="5"/>
    <n v="0.49391299999999994"/>
    <n v="4.5044910000000007"/>
    <n v="1.4492753623188406E-2"/>
    <n v="1"/>
    <n v="0.33333333333333326"/>
    <n v="1.388888888888889E-2"/>
    <n v="0.49391299999999994"/>
    <n v="1.3664584691386877E-2"/>
    <n v="4.2046227203464177"/>
    <s v="1.1.1. Tejido urbano continuo"/>
  </r>
  <r>
    <x v="26"/>
    <s v="Gmelina arborea Roxb. Ex Sm."/>
    <n v="4"/>
    <n v="6.0988000000000001E-2"/>
    <n v="0.370809"/>
    <n v="1.1594202898550725E-2"/>
    <n v="2"/>
    <n v="0.66666666666666652"/>
    <n v="2.777777777777778E-2"/>
    <n v="6.0988000000000001E-2"/>
    <n v="1.6872924809800572E-3"/>
    <n v="4.1059273157308569"/>
    <s v="1.1.1. Tejido urbano continuo; 3.1.3.2. Bosque fragmentado con vegetación secundaria"/>
  </r>
  <r>
    <x v="27"/>
    <s v="Annona muricata L."/>
    <n v="8"/>
    <n v="0.140296"/>
    <n v="0.96256299999999995"/>
    <n v="2.318840579710145E-2"/>
    <n v="1"/>
    <n v="0.33333333333333326"/>
    <n v="1.388888888888889E-2"/>
    <n v="0.140296"/>
    <n v="3.881425623263234E-3"/>
    <n v="4.0958720309253573"/>
    <s v="1.1.1. Tejido urbano continuo"/>
  </r>
  <r>
    <x v="28"/>
    <s v="Eugenia sp"/>
    <n v="4"/>
    <n v="0.33137700000000003"/>
    <n v="2.8453680000000001"/>
    <n v="1.1594202898550725E-2"/>
    <n v="1"/>
    <n v="0.33333333333333326"/>
    <n v="1.388888888888889E-2"/>
    <n v="0.33137700000000003"/>
    <n v="9.1678677849696411E-3"/>
    <n v="3.4650959572409255"/>
    <s v="3.1.3.2. Bosque fragmentado con vegetación secundaria"/>
  </r>
  <r>
    <x v="29"/>
    <s v="Leucaena leucocephala (Lam.) de Wit"/>
    <n v="2"/>
    <n v="2.5464000000000001E-2"/>
    <n v="1.3700060000000001"/>
    <n v="5.7971014492753624E-3"/>
    <n v="2"/>
    <n v="0.66666666666666652"/>
    <n v="2.777777777777778E-2"/>
    <n v="2.5464000000000001E-2"/>
    <n v="7.0448638643136644E-4"/>
    <n v="3.4279365613484507"/>
    <s v="2.3.3. Pastos enmalezados; 3.1.3.2. Bosque fragmentado con vegetación secundaria"/>
  </r>
  <r>
    <x v="30"/>
    <s v="Chrysalidocarpus lutescens H.Wendl."/>
    <n v="6"/>
    <n v="6.1926000000000002E-2"/>
    <n v="0.46709099999999998"/>
    <n v="1.7391304347826087E-2"/>
    <n v="1"/>
    <n v="0.33333333333333326"/>
    <n v="1.388888888888889E-2"/>
    <n v="6.1926000000000002E-2"/>
    <n v="1.7132431654943764E-3"/>
    <n v="3.2993436402209353"/>
    <s v="1.1.1. Tejido urbano continuo"/>
  </r>
  <r>
    <x v="31"/>
    <s v="Erythrina poeppigiana (Walp.) O.F.Cook"/>
    <n v="2"/>
    <n v="0.34448299999999998"/>
    <n v="2.677206"/>
    <n v="5.7971014492753624E-3"/>
    <n v="1"/>
    <n v="0.33333333333333326"/>
    <n v="1.388888888888889E-2"/>
    <n v="0.34448299999999998"/>
    <n v="9.5304580528210968E-3"/>
    <n v="2.9216448390985352"/>
    <s v="3.1.3.2. Bosque fragmentado con vegetación secundaria"/>
  </r>
  <r>
    <x v="32"/>
    <s v="Roystonea regia (Kunth) O.F.Cook"/>
    <n v="3"/>
    <n v="0.202541"/>
    <n v="1.460275"/>
    <n v="8.6956521739130436E-3"/>
    <n v="1"/>
    <n v="0.33333333333333326"/>
    <n v="1.388888888888889E-2"/>
    <n v="0.202541"/>
    <n v="5.6034942347704753E-3"/>
    <n v="2.8188035297572411"/>
    <s v="1.1.1. Tejido urbano continuo"/>
  </r>
  <r>
    <x v="33"/>
    <s v="Anadenanthera peregrina (L.) Speg."/>
    <n v="2"/>
    <n v="0.30532999999999999"/>
    <n v="2.630166"/>
    <n v="5.7971014492753624E-3"/>
    <n v="1"/>
    <n v="0.33333333333333326"/>
    <n v="1.388888888888889E-2"/>
    <n v="0.30532999999999999"/>
    <n v="8.4472521351354503E-3"/>
    <n v="2.8133242473299704"/>
    <s v="1.1.1. Tejido urbano continuo"/>
  </r>
  <r>
    <x v="34"/>
    <s v="Guarea guidonia (L.) Sleumer"/>
    <n v="2"/>
    <n v="7.5860999999999998E-2"/>
    <n v="0.57654500000000009"/>
    <n v="5.7971014492753624E-3"/>
    <n v="1"/>
    <n v="0.33333333333333326"/>
    <n v="1.388888888888889E-2"/>
    <n v="7.5860999999999998E-2"/>
    <n v="2.0987685265892982E-3"/>
    <n v="2.1784758864753551"/>
    <s v="1.1.1. Tejido urbano continuo"/>
  </r>
  <r>
    <x v="35"/>
    <s v="Azadirachta indica A.Juss."/>
    <n v="2"/>
    <n v="2.7892E-2"/>
    <n v="6.3592999999999997E-2"/>
    <n v="5.7971014492753624E-3"/>
    <n v="1"/>
    <n v="0.33333333333333326"/>
    <n v="1.388888888888889E-2"/>
    <n v="2.7892E-2"/>
    <n v="7.7165937363900695E-4"/>
    <n v="2.0457649711803261"/>
    <s v="1.1.1. Tejido urbano continuo"/>
  </r>
  <r>
    <x v="36"/>
    <s v="Citrus x limon (L.) Osbeck"/>
    <n v="2"/>
    <n v="2.5505E-2"/>
    <n v="5.8150000000000007E-2"/>
    <n v="5.7971014492753624E-3"/>
    <n v="1"/>
    <n v="0.33333333333333326"/>
    <n v="1.388888888888889E-2"/>
    <n v="2.5505E-2"/>
    <n v="7.0562069140480679E-4"/>
    <n v="2.0391611029569061"/>
    <s v="1.1.1. Tejido urbano continuo"/>
  </r>
  <r>
    <x v="37"/>
    <s v="Pouteria sp"/>
    <n v="2"/>
    <n v="2.4208E-2"/>
    <n v="0.93925000000000003"/>
    <n v="5.7971014492753624E-3"/>
    <n v="1"/>
    <n v="0.33333333333333326"/>
    <n v="1.388888888888889E-2"/>
    <n v="2.4208E-2"/>
    <n v="6.6973792187914388E-4"/>
    <n v="2.0355728260043398"/>
    <s v="1.1.1. Tejido urbano continuo"/>
  </r>
  <r>
    <x v="38"/>
    <s v="Trichanthera gigantea (Bonpl.) Nees"/>
    <n v="2"/>
    <n v="2.1398E-2"/>
    <n v="0.19515299999999999"/>
    <n v="5.7971014492753624E-3"/>
    <n v="1"/>
    <n v="0.33333333333333326"/>
    <n v="1.388888888888889E-2"/>
    <n v="2.1398E-2"/>
    <n v="5.9199653223603434E-4"/>
    <n v="2.0277986870400291"/>
    <s v="3.1.3.2. Bosque fragmentado con vegetación secundaria"/>
  </r>
  <r>
    <x v="7"/>
    <s v="Cordia sp"/>
    <n v="2"/>
    <n v="2.1024000000000001E-2"/>
    <n v="0.191742"/>
    <n v="5.7971014492753624E-3"/>
    <n v="1"/>
    <n v="0.33333333333333326"/>
    <n v="1.388888888888889E-2"/>
    <n v="2.1024000000000001E-2"/>
    <n v="5.8164945760026112E-4"/>
    <n v="2.0267639795764514"/>
    <s v="3.1.3.2. Bosque fragmentado con vegetación secundaria"/>
  </r>
  <r>
    <x v="39"/>
    <s v="Callistemon Sp"/>
    <n v="2"/>
    <n v="1.7395000000000001E-2"/>
    <n v="6.6102999999999995E-2"/>
    <n v="5.7971014492753624E-3"/>
    <n v="1"/>
    <n v="0.33333333333333326"/>
    <n v="1.388888888888889E-2"/>
    <n v="1.7395000000000001E-2"/>
    <n v="4.8124963446330584E-4"/>
    <n v="2.0167239972627562"/>
    <s v="1.1.1. Tejido urbano continuo"/>
  </r>
  <r>
    <x v="40"/>
    <s v="Agonandra brasiliensis Benth. &amp; Hook.fil."/>
    <n v="1"/>
    <n v="5.0930000000000003E-2"/>
    <n v="0.80672500000000003"/>
    <n v="2.8985507246376812E-3"/>
    <n v="1"/>
    <n v="0.33333333333333326"/>
    <n v="1.388888888888889E-2"/>
    <n v="5.0930000000000003E-2"/>
    <n v="1.4090281048126569E-3"/>
    <n v="1.8196467718339229"/>
    <s v="1.1.1. Tejido urbano continuo"/>
  </r>
  <r>
    <x v="41"/>
    <s v="Sapindus saponaria L."/>
    <n v="1"/>
    <n v="4.3576999999999998E-2"/>
    <n v="0.39741900000000002"/>
    <n v="2.8985507246376812E-3"/>
    <n v="1"/>
    <n v="0.33333333333333326"/>
    <n v="1.388888888888889E-2"/>
    <n v="4.3576999999999998E-2"/>
    <n v="1.2056001909173599E-3"/>
    <n v="1.7993039804443931"/>
    <s v="1.1.1. Tejido urbano continuo"/>
  </r>
  <r>
    <x v="42"/>
    <s v="Astronium graveolens Jacq."/>
    <n v="1"/>
    <n v="1.4714E-2"/>
    <n v="0.134191"/>
    <n v="2.8985507246376812E-3"/>
    <n v="1"/>
    <n v="0.33333333333333326"/>
    <n v="1.388888888888889E-2"/>
    <n v="1.4714E-2"/>
    <n v="4.0707715559028923E-4"/>
    <n v="1.7194516769116861"/>
    <s v="3.1.3.2. Bosque fragmentado con vegetación secundaria"/>
  </r>
  <r>
    <x v="43"/>
    <s v="Ficus elastica Roxb."/>
    <n v="1"/>
    <n v="1.2732E-2"/>
    <n v="9.6766000000000005E-2"/>
    <n v="2.8985507246376812E-3"/>
    <n v="1"/>
    <n v="0.33333333333333326"/>
    <n v="1.388888888888889E-2"/>
    <n v="1.2732E-2"/>
    <n v="3.5224319321568322E-4"/>
    <n v="1.7139682806742254"/>
    <s v="1.1.1. Tejido urbano continuo"/>
  </r>
  <r>
    <x v="44"/>
    <s v="Iriartea deltoidea Ruiz &amp; Pav."/>
    <n v="1"/>
    <n v="9.1990000000000006E-3"/>
    <n v="6.2922000000000006E-2"/>
    <n v="2.8985507246376812E-3"/>
    <n v="1"/>
    <n v="0.33333333333333326"/>
    <n v="1.388888888888889E-2"/>
    <n v="9.1990000000000006E-3"/>
    <n v="2.5449930367507618E-4"/>
    <n v="1.7041938917201647"/>
    <s v="1.1.1. Tejido urbano continuo"/>
  </r>
  <r>
    <x v="45"/>
    <m/>
    <m/>
    <m/>
    <m/>
    <m/>
    <m/>
    <m/>
    <m/>
    <m/>
    <m/>
    <m/>
    <m/>
  </r>
  <r>
    <x v="45"/>
    <m/>
    <m/>
    <m/>
    <m/>
    <m/>
    <m/>
    <m/>
    <m/>
    <m/>
    <m/>
    <m/>
    <m/>
  </r>
  <r>
    <x v="45"/>
    <m/>
    <m/>
    <m/>
    <m/>
    <m/>
    <m/>
    <m/>
    <m/>
    <m/>
    <m/>
    <m/>
    <m/>
  </r>
  <r>
    <x v="45"/>
    <m/>
    <m/>
    <m/>
    <m/>
    <m/>
    <m/>
    <m/>
    <m/>
    <m/>
    <m/>
    <m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">
  <r>
    <x v="0"/>
    <s v="Pseudosamanea guachapele (Kunth) Harms"/>
    <s v="Fabaceae"/>
    <n v="7"/>
    <n v="2"/>
    <n v="0.75"/>
    <n v="0.238732"/>
    <n v="8"/>
    <n v="4"/>
    <n v="2149381.7289999998"/>
    <n v="5067042.6370000001"/>
    <n v="4.4762000000000003E-2"/>
    <n v="0.23813599999999999"/>
  </r>
  <r>
    <x v="1"/>
    <s v="Ochroma pyramidale (Cav.) Urb."/>
    <s v="Malvaceae"/>
    <n v="12"/>
    <n v="3"/>
    <n v="1.76"/>
    <n v="0.56022499999999997"/>
    <n v="9"/>
    <n v="4.5"/>
    <n v="2149383.088"/>
    <n v="5067050.3689999999"/>
    <n v="0.246499"/>
    <n v="2.2480720000000001"/>
  </r>
  <r>
    <x v="2"/>
    <s v="Trichanthera gigantea (Bonpl.) Nees"/>
    <s v="Acanthaceae"/>
    <n v="12"/>
    <n v="6"/>
    <n v="0.33"/>
    <n v="0.105042"/>
    <n v="7"/>
    <n v="3.5"/>
    <n v="2149384.5189999999"/>
    <n v="5067055.3609999996"/>
    <n v="8.6660000000000001E-3"/>
    <n v="7.9033999999999993E-2"/>
  </r>
  <r>
    <x v="3"/>
    <s v="Pithecellobium dulce (Roxb.) Benth."/>
    <s v="Fabaceae"/>
    <n v="9"/>
    <n v="2.5"/>
    <n v="0.52"/>
    <n v="0.165521"/>
    <n v="9"/>
    <n v="4.5"/>
    <n v="2149383.81"/>
    <n v="5067059.9649999999"/>
    <n v="2.1517999999999999E-2"/>
    <n v="0.14718100000000001"/>
  </r>
  <r>
    <x v="2"/>
    <s v="Trichanthera gigantea (Bonpl.) Nees"/>
    <s v="Acanthaceae"/>
    <n v="12"/>
    <n v="3"/>
    <n v="0.4"/>
    <n v="0.12732399999999999"/>
    <n v="12"/>
    <n v="6"/>
    <n v="2149383.9"/>
    <n v="5067065.58"/>
    <n v="1.2732E-2"/>
    <n v="0.116119"/>
  </r>
  <r>
    <x v="4"/>
    <s v="Cecropia engleriana Snethl."/>
    <s v="Cecropiaceae"/>
    <n v="12"/>
    <n v="3"/>
    <n v="0.63"/>
    <n v="0.20053499999999999"/>
    <n v="9"/>
    <n v="4.5"/>
    <n v="2149383.6660000002"/>
    <n v="5067068.807"/>
    <n v="3.1584000000000001E-2"/>
    <n v="0.288049"/>
  </r>
  <r>
    <x v="5"/>
    <s v="Senna multijuga (Rich.) H.S.Irwin &amp; Barneby"/>
    <s v="Fabaceae"/>
    <n v="12"/>
    <n v="3"/>
    <n v="1.08"/>
    <n v="0.343775"/>
    <n v="9"/>
    <n v="4.5"/>
    <n v="2149384.08"/>
    <n v="5067070.6770000001"/>
    <n v="9.2818999999999999E-2"/>
    <n v="0.84651100000000001"/>
  </r>
  <r>
    <x v="6"/>
    <s v="&lt;Null&gt;"/>
    <s v="&lt;Null&gt;"/>
    <n v="11"/>
    <n v="2"/>
    <n v="1.93"/>
    <n v="0.61433800000000005"/>
    <n v="0"/>
    <n v="0"/>
    <n v="2149382.1090000002"/>
    <n v="5067075.1359999999"/>
    <n v="0.29641800000000001"/>
    <n v="2.478056"/>
  </r>
  <r>
    <x v="7"/>
    <s v="Gmelina arborea Roxb. Ex Sm."/>
    <s v="Lamiaceae"/>
    <n v="8"/>
    <n v="2"/>
    <n v="0.3"/>
    <n v="9.5492999999999995E-2"/>
    <n v="7"/>
    <n v="3.5"/>
    <n v="2149382.94"/>
    <n v="5067077.37"/>
    <n v="7.162E-3"/>
    <n v="4.3545E-2"/>
  </r>
  <r>
    <x v="8"/>
    <s v="Maclura tinctoria (L.) D.Don ex Steud."/>
    <s v="Moraceae"/>
    <n v="10"/>
    <n v="4"/>
    <n v="0.52"/>
    <n v="0.165521"/>
    <n v="9"/>
    <n v="4.5"/>
    <n v="2149382.89"/>
    <n v="5067079.24"/>
    <n v="2.1517999999999999E-2"/>
    <n v="0.16353500000000001"/>
  </r>
  <r>
    <x v="9"/>
    <s v="Spondias mombin Jacq."/>
    <s v="Anacardiaceae"/>
    <n v="10"/>
    <n v="1.5"/>
    <n v="0.65"/>
    <n v="0.206901"/>
    <n v="10"/>
    <n v="5"/>
    <n v="2149377.9"/>
    <n v="5067079.5999999996"/>
    <n v="3.3620999999999998E-2"/>
    <n v="0.255523"/>
  </r>
  <r>
    <x v="8"/>
    <s v="Maclura tinctoria (L.) D.Don ex Steud."/>
    <s v="Moraceae"/>
    <n v="7"/>
    <n v="2"/>
    <n v="0.43"/>
    <n v="0.13687299999999999"/>
    <n v="9"/>
    <n v="4.5"/>
    <n v="2149382.56"/>
    <n v="5067091.62"/>
    <n v="1.4714E-2"/>
    <n v="7.8278E-2"/>
  </r>
  <r>
    <x v="10"/>
    <s v="Lonchocarpus violaceus (Jacq.) Kunth ex DC"/>
    <s v="Fabaceae"/>
    <n v="12"/>
    <n v="3"/>
    <n v="1.1299999999999999"/>
    <n v="0.35969000000000001"/>
    <n v="9"/>
    <n v="4.5"/>
    <n v="2149379.11"/>
    <n v="5067093.5199999996"/>
    <n v="0.10161199999999999"/>
    <n v="0.92670600000000003"/>
  </r>
  <r>
    <x v="4"/>
    <s v="Cecropia engleriana Snethl."/>
    <s v="Cecropiaceae"/>
    <n v="12"/>
    <n v="4"/>
    <n v="0.77"/>
    <n v="0.24509900000000001"/>
    <n v="9"/>
    <n v="4.5"/>
    <n v="2149383.06"/>
    <n v="5067095.17"/>
    <n v="4.7181000000000001E-2"/>
    <n v="0.43029499999999998"/>
  </r>
  <r>
    <x v="8"/>
    <s v="Maclura tinctoria (L.) D.Don ex Steud."/>
    <s v="Moraceae"/>
    <n v="8"/>
    <n v="2"/>
    <n v="0.34"/>
    <n v="0.108225"/>
    <n v="7"/>
    <n v="3.5"/>
    <n v="2149380.77"/>
    <n v="5067099.54"/>
    <n v="9.1990000000000006E-3"/>
    <n v="5.5931000000000002E-2"/>
  </r>
  <r>
    <x v="10"/>
    <s v="Lonchocarpus violaceus (Jacq.) Kunth ex DC"/>
    <s v="Fabaceae"/>
    <n v="11"/>
    <n v="2"/>
    <n v="0.6"/>
    <n v="0.19098599999999999"/>
    <n v="11"/>
    <n v="5.5"/>
    <n v="2149377.66"/>
    <n v="5067098.34"/>
    <n v="2.8648E-2"/>
    <n v="0.23949599999999999"/>
  </r>
  <r>
    <x v="10"/>
    <s v="Lonchocarpus violaceus (Jacq.) Kunth ex DC"/>
    <s v="Fabaceae"/>
    <n v="11"/>
    <n v="2"/>
    <n v="0.6"/>
    <n v="0.19098599999999999"/>
    <n v="9"/>
    <n v="4.5"/>
    <n v="2149377.17"/>
    <n v="5067101.18"/>
    <n v="2.8648E-2"/>
    <n v="0.23949599999999999"/>
  </r>
  <r>
    <x v="4"/>
    <s v="Cecropia engleriana Snethl."/>
    <s v="Cecropiaceae"/>
    <n v="12"/>
    <n v="7"/>
    <n v="0.95"/>
    <n v="0.302394"/>
    <n v="9"/>
    <n v="4.5"/>
    <n v="2149381.5099999998"/>
    <n v="5067106.03"/>
    <n v="7.1818999999999994E-2"/>
    <n v="0.65498599999999996"/>
  </r>
  <r>
    <x v="11"/>
    <s v="Guazuma ulmifolia Lam."/>
    <s v="Malvaceae"/>
    <n v="8"/>
    <n v="3"/>
    <n v="0.59"/>
    <n v="0.187803"/>
    <n v="6"/>
    <n v="3"/>
    <n v="2149380.27"/>
    <n v="5067105.32"/>
    <n v="2.7701E-2"/>
    <n v="0.16842199999999999"/>
  </r>
  <r>
    <x v="10"/>
    <s v="Lonchocarpus violaceus (Jacq.) Kunth ex DC"/>
    <s v="Fabaceae"/>
    <n v="10"/>
    <n v="2"/>
    <n v="0.6"/>
    <n v="0.19098599999999999"/>
    <n v="7"/>
    <n v="3.5"/>
    <n v="2149376.4"/>
    <n v="5067103.4000000004"/>
    <n v="2.8648E-2"/>
    <n v="0.217724"/>
  </r>
  <r>
    <x v="10"/>
    <s v="Lonchocarpus violaceus (Jacq.) Kunth ex DC"/>
    <s v="Fabaceae"/>
    <n v="11"/>
    <n v="2"/>
    <n v="0.6"/>
    <n v="0.19098599999999999"/>
    <n v="8"/>
    <n v="4"/>
    <n v="2149376.7599999998"/>
    <n v="5067104.37"/>
    <n v="2.8648E-2"/>
    <n v="0.23949599999999999"/>
  </r>
  <r>
    <x v="10"/>
    <s v="Lonchocarpus violaceus (Jacq.) Kunth ex DC"/>
    <s v="Fabaceae"/>
    <n v="11"/>
    <n v="2"/>
    <n v="0.6"/>
    <n v="0.19098599999999999"/>
    <n v="7"/>
    <n v="3.5"/>
    <n v="2149376.7000000002"/>
    <n v="5067105.08"/>
    <n v="2.8648E-2"/>
    <n v="0.23949599999999999"/>
  </r>
  <r>
    <x v="10"/>
    <s v="Lonchocarpus violaceus (Jacq.) Kunth ex DC"/>
    <s v="Fabaceae"/>
    <n v="11"/>
    <n v="2"/>
    <n v="0.6"/>
    <n v="0.19098599999999999"/>
    <n v="9"/>
    <n v="4.5"/>
    <n v="2149375.89"/>
    <n v="5067107.4400000004"/>
    <n v="2.8648E-2"/>
    <n v="0.23949599999999999"/>
  </r>
  <r>
    <x v="10"/>
    <s v="Lonchocarpus violaceus (Jacq.) Kunth ex DC"/>
    <s v="Fabaceae"/>
    <n v="12"/>
    <n v="2"/>
    <n v="0.37"/>
    <n v="0.117775"/>
    <n v="9"/>
    <n v="4.5"/>
    <n v="2149373.33"/>
    <n v="5067114.2699999996"/>
    <n v="1.0893999999999999E-2"/>
    <n v="9.9354999999999999E-2"/>
  </r>
  <r>
    <x v="4"/>
    <s v="Cecropia engleriana Snethl."/>
    <s v="Cecropiaceae"/>
    <n v="12"/>
    <n v="6"/>
    <n v="1"/>
    <n v="0.31830999999999998"/>
    <n v="9"/>
    <n v="4.5"/>
    <n v="2149374.08"/>
    <n v="5067117.2"/>
    <n v="7.9576999999999995E-2"/>
    <n v="0.72574700000000003"/>
  </r>
  <r>
    <x v="12"/>
    <s v="Erythrina poeppigiana (Walp.) O.F.Cook"/>
    <s v="Fabaceae"/>
    <n v="9"/>
    <n v="4"/>
    <n v="1.6"/>
    <n v="0.50929599999999997"/>
    <n v="9"/>
    <n v="4.5"/>
    <n v="2149386.781"/>
    <n v="5067188.1100000003"/>
    <n v="0.20371800000000001"/>
    <n v="1.3934329999999999"/>
  </r>
  <r>
    <x v="10"/>
    <s v="Lonchocarpus violaceus (Jacq.) Kunth ex DC"/>
    <s v="Fabaceae"/>
    <n v="12"/>
    <n v="2"/>
    <n v="0.9"/>
    <n v="0.28647899999999998"/>
    <n v="9"/>
    <n v="4.5"/>
    <n v="2149384.46"/>
    <n v="5067200.43"/>
    <n v="6.4458000000000001E-2"/>
    <n v="0.58785500000000002"/>
  </r>
  <r>
    <x v="10"/>
    <s v="Lonchocarpus violaceus (Jacq.) Kunth ex DC"/>
    <s v="Fabaceae"/>
    <n v="12"/>
    <n v="3"/>
    <n v="0.98"/>
    <n v="0.311944"/>
    <n v="9"/>
    <n v="4.5"/>
    <n v="2149385.8879999998"/>
    <n v="5067220.5159999998"/>
    <n v="7.6425999999999994E-2"/>
    <n v="0.69700700000000004"/>
  </r>
  <r>
    <x v="13"/>
    <s v="Piptadenia opacifolia Benth."/>
    <s v="Fabaceae"/>
    <n v="12"/>
    <n v="3"/>
    <n v="0.92"/>
    <n v="0.29284500000000002"/>
    <n v="9"/>
    <n v="4.5"/>
    <n v="2149385.2439999999"/>
    <n v="5067214.6679999996"/>
    <n v="6.7353999999999997E-2"/>
    <n v="0.61427200000000004"/>
  </r>
  <r>
    <x v="6"/>
    <s v="&lt;Null&gt;"/>
    <s v="&lt;Null&gt;"/>
    <n v="12"/>
    <n v="3"/>
    <n v="1.7"/>
    <n v="0.54112700000000002"/>
    <n v="0"/>
    <n v="0"/>
    <n v="2149346.5449999999"/>
    <n v="5067241.8279999997"/>
    <n v="0.22997899999999999"/>
    <n v="2.0974080000000002"/>
  </r>
  <r>
    <x v="10"/>
    <s v="Lonchocarpus violaceus (Jacq.) Kunth ex DC"/>
    <s v="Fabaceae"/>
    <n v="12"/>
    <n v="4"/>
    <n v="0.78"/>
    <n v="0.248282"/>
    <n v="10"/>
    <n v="5"/>
    <n v="2149344.5630000001"/>
    <n v="5067242.7759999996"/>
    <n v="4.8415E-2"/>
    <n v="0.44154399999999999"/>
  </r>
  <r>
    <x v="0"/>
    <s v="Pseudosamanea guachapele (Kunth) Harms"/>
    <s v="Fabaceae"/>
    <n v="10"/>
    <n v="2"/>
    <n v="0.4"/>
    <n v="0.12732399999999999"/>
    <n v="5"/>
    <n v="2.5"/>
    <n v="2149349.088"/>
    <n v="5067241.6090000002"/>
    <n v="1.2732E-2"/>
    <n v="9.6766000000000005E-2"/>
  </r>
  <r>
    <x v="12"/>
    <s v="Erythrina poeppigiana (Walp.) O.F.Cook"/>
    <s v="Fabaceae"/>
    <n v="12"/>
    <n v="3"/>
    <n v="1.33"/>
    <n v="0.42335200000000001"/>
    <n v="9"/>
    <n v="4.5"/>
    <n v="2149355.7719999999"/>
    <n v="5067241.0259999996"/>
    <n v="0.140765"/>
    <n v="1.2837730000000001"/>
  </r>
  <r>
    <x v="9"/>
    <s v="Spondias mombin Jacq."/>
    <s v="Anacardiaceae"/>
    <n v="12"/>
    <n v="5"/>
    <n v="2.65"/>
    <n v="0.84352099999999997"/>
    <n v="9"/>
    <n v="4.5"/>
    <n v="2149361.2940000002"/>
    <n v="5067236.5"/>
    <n v="0.55883300000000002"/>
    <n v="5.0965550000000004"/>
  </r>
  <r>
    <x v="0"/>
    <s v="Pseudosamanea guachapele (Kunth) Harms"/>
    <s v="Fabaceae"/>
    <n v="9"/>
    <n v="2"/>
    <n v="1.36"/>
    <n v="0.43290099999999998"/>
    <n v="11"/>
    <n v="5.5"/>
    <n v="2149367.0720000002"/>
    <n v="5067239.4029999999"/>
    <n v="0.14718600000000001"/>
    <n v="1.006756"/>
  </r>
  <r>
    <x v="14"/>
    <s v="Astronium graveolens Jacq."/>
    <s v="Anacardiaceae"/>
    <n v="12"/>
    <n v="4"/>
    <n v="0.43"/>
    <n v="0.13687299999999999"/>
    <n v="9"/>
    <n v="4.5"/>
    <n v="2149375.6329999999"/>
    <n v="5066964.3739999998"/>
    <n v="1.4714E-2"/>
    <n v="0.134191"/>
  </r>
  <r>
    <x v="15"/>
    <s v="Cordia sp"/>
    <s v="Boraginaceae"/>
    <n v="12"/>
    <n v="4"/>
    <n v="0.41"/>
    <n v="0.13050700000000001"/>
    <n v="8"/>
    <n v="4"/>
    <n v="2149373.7710000002"/>
    <n v="5066978.6940000001"/>
    <n v="1.3377E-2"/>
    <n v="0.121998"/>
  </r>
  <r>
    <x v="10"/>
    <s v="Lonchocarpus violaceus (Jacq.) Kunth ex DC"/>
    <s v="Fabaceae"/>
    <n v="12"/>
    <n v="5"/>
    <n v="0.51"/>
    <n v="0.16233800000000001"/>
    <n v="8"/>
    <n v="4"/>
    <n v="2149368.983"/>
    <n v="5066986.62"/>
    <n v="2.0698000000000001E-2"/>
    <n v="0.18876699999999999"/>
  </r>
  <r>
    <x v="16"/>
    <s v="Handroanthus chrysanthus"/>
    <s v="Bignoniaceae"/>
    <n v="12"/>
    <n v="6"/>
    <n v="0.51"/>
    <n v="0.16233800000000001"/>
    <n v="8"/>
    <n v="4"/>
    <n v="2149371.548"/>
    <n v="5066989.3940000003"/>
    <n v="2.0698000000000001E-2"/>
    <n v="0.18876699999999999"/>
  </r>
  <r>
    <x v="9"/>
    <s v="Spondias mombin Jacq."/>
    <s v="Anacardiaceae"/>
    <n v="12"/>
    <n v="6"/>
    <n v="1.76"/>
    <n v="0.56022499999999997"/>
    <n v="8"/>
    <n v="4"/>
    <n v="2149372.122"/>
    <n v="5066991.3269999996"/>
    <n v="0.246499"/>
    <n v="2.2480720000000001"/>
  </r>
  <r>
    <x v="0"/>
    <s v="Pseudosamanea guachapele (Kunth) Harms"/>
    <s v="Fabaceae"/>
    <n v="12"/>
    <n v="6"/>
    <n v="0.79"/>
    <n v="0.25146499999999999"/>
    <n v="8"/>
    <n v="4"/>
    <n v="2149363.7820000001"/>
    <n v="5066986.7690000003"/>
    <n v="4.9664E-2"/>
    <n v="0.45293800000000001"/>
  </r>
  <r>
    <x v="15"/>
    <s v="Cordia tetrandra Aubl."/>
    <s v="Boraginaceae"/>
    <n v="8"/>
    <n v="3"/>
    <n v="0.32"/>
    <n v="0.10185900000000001"/>
    <n v="9"/>
    <n v="4.5"/>
    <n v="2149382.338"/>
    <n v="5066932.8990000002"/>
    <n v="8.149E-3"/>
    <n v="4.9543999999999998E-2"/>
  </r>
  <r>
    <x v="17"/>
    <s v="Qualea acuminata Spruce ez Warm."/>
    <s v="Vochysiaceae"/>
    <n v="6"/>
    <n v="2"/>
    <n v="0.32"/>
    <n v="0.10185900000000001"/>
    <n v="9"/>
    <n v="4.5"/>
    <n v="2149380.3849999998"/>
    <n v="5066937.102"/>
    <n v="8.149E-3"/>
    <n v="3.7157999999999997E-2"/>
  </r>
  <r>
    <x v="0"/>
    <s v="Pseudosamanea guachapele (Kunth) Harms"/>
    <s v="Fabaceae"/>
    <n v="9"/>
    <n v="3"/>
    <n v="0.35"/>
    <n v="0.11140799999999999"/>
    <n v="8"/>
    <n v="4"/>
    <n v="2149365.5839999998"/>
    <n v="5066997.4780000001"/>
    <n v="9.7479999999999997E-3"/>
    <n v="6.6678000000000001E-2"/>
  </r>
  <r>
    <x v="18"/>
    <s v="Eugenia sp"/>
    <s v="Myrtaceae"/>
    <n v="7"/>
    <n v="2"/>
    <n v="0.39"/>
    <n v="0.124141"/>
    <n v="9"/>
    <n v="4.5"/>
    <n v="2149363.2110000001"/>
    <n v="5067005.6440000003"/>
    <n v="1.2104E-2"/>
    <n v="6.4392000000000005E-2"/>
  </r>
  <r>
    <x v="18"/>
    <s v="Eugenia sp"/>
    <s v="Myrtaceae"/>
    <n v="7"/>
    <n v="2"/>
    <n v="0.5"/>
    <n v="0.15915499999999999"/>
    <n v="8"/>
    <n v="4"/>
    <n v="2149362.9920000001"/>
    <n v="5067006.7489999998"/>
    <n v="1.9893999999999998E-2"/>
    <n v="0.105838"/>
  </r>
  <r>
    <x v="18"/>
    <s v="Eugenia sp"/>
    <s v="Myrtaceae"/>
    <n v="12"/>
    <n v="2"/>
    <n v="1.9"/>
    <n v="0.60478900000000002"/>
    <n v="9"/>
    <n v="4.5"/>
    <n v="2149363.3870000001"/>
    <n v="5067007.5609999998"/>
    <n v="0.287275"/>
    <n v="2.619945"/>
  </r>
  <r>
    <x v="18"/>
    <s v="Eugenia sp"/>
    <s v="Myrtaceae"/>
    <n v="6"/>
    <n v="1.2"/>
    <n v="0.39"/>
    <n v="0.124141"/>
    <n v="7"/>
    <n v="3.5"/>
    <n v="2149367.5329999998"/>
    <n v="5067007.5240000002"/>
    <n v="1.2104E-2"/>
    <n v="5.5192999999999999E-2"/>
  </r>
  <r>
    <x v="19"/>
    <s v="Cupania americana L."/>
    <s v="Sapindaceae"/>
    <n v="12"/>
    <n v="3"/>
    <n v="1.57"/>
    <n v="0.499747"/>
    <n v="9"/>
    <n v="4.5"/>
    <n v="2149375.1719999998"/>
    <n v="5067014.0010000002"/>
    <n v="0.19615099999999999"/>
    <n v="1.7888930000000001"/>
  </r>
  <r>
    <x v="6"/>
    <s v="&lt;Null&gt;"/>
    <s v="&lt;Null&gt;"/>
    <n v="10"/>
    <n v="6"/>
    <n v="0.6"/>
    <n v="0.19098599999999999"/>
    <s v="&lt;Null&gt;"/>
    <n v="0"/>
    <n v="2149372.9819999998"/>
    <n v="5067001.3890000004"/>
    <n v="2.8648E-2"/>
    <n v="0.217724"/>
  </r>
  <r>
    <x v="6"/>
    <s v="&lt;Null&gt;"/>
    <s v="&lt;Null&gt;"/>
    <n v="12"/>
    <n v="4"/>
    <n v="1.4"/>
    <n v="0.44563399999999997"/>
    <s v="&lt;Null&gt;"/>
    <n v="0"/>
    <n v="2149354.2069999999"/>
    <n v="5067017.25"/>
    <n v="0.155972"/>
    <n v="1.422463"/>
  </r>
  <r>
    <x v="16"/>
    <s v="Handroanthus chrysanthus (Jacq.) S.O.Grose"/>
    <s v="Bignoniaceae"/>
    <n v="12"/>
    <n v="5"/>
    <n v="1.35"/>
    <n v="0.42971799999999999"/>
    <n v="8"/>
    <n v="4"/>
    <n v="2149347.3930000002"/>
    <n v="5067023.3859999999"/>
    <n v="0.14502999999999999"/>
    <n v="1.322673"/>
  </r>
  <r>
    <x v="20"/>
    <s v="Cedrela odorata L."/>
    <s v="Meliaceae"/>
    <n v="12"/>
    <n v="4"/>
    <n v="1.7"/>
    <n v="0.54112700000000002"/>
    <n v="9"/>
    <n v="4.5"/>
    <n v="2149354.2549999999"/>
    <n v="5067019.7429999998"/>
    <n v="0.22997899999999999"/>
    <n v="2.0974080000000002"/>
  </r>
  <r>
    <x v="0"/>
    <s v="Pseudosamanea guachapele (Kunth) Harms"/>
    <s v="Fabaceae"/>
    <n v="12"/>
    <n v="5"/>
    <n v="1.07"/>
    <n v="0.34059200000000001"/>
    <n v="8"/>
    <n v="4"/>
    <n v="2149354.54"/>
    <n v="5067019.7410000004"/>
    <n v="9.1107999999999995E-2"/>
    <n v="0.83090699999999995"/>
  </r>
  <r>
    <x v="0"/>
    <s v="Pseudosamanea guachapele (Kunth) Harms"/>
    <s v="Fabaceae"/>
    <n v="12"/>
    <n v="6"/>
    <n v="0.4"/>
    <n v="0.12732399999999999"/>
    <n v="7"/>
    <n v="3.5"/>
    <n v="2149352.6030000001"/>
    <n v="5067040.8"/>
    <n v="1.2732E-2"/>
    <n v="0.116119"/>
  </r>
  <r>
    <x v="0"/>
    <s v="Pseudosamanea guachapele (Kunth) Harms"/>
    <s v="Fabaceae"/>
    <n v="12"/>
    <n v="6"/>
    <n v="0.93"/>
    <n v="0.29602800000000001"/>
    <n v="7"/>
    <n v="3.5"/>
    <n v="2149350.2590000001"/>
    <n v="5067041.3660000004"/>
    <n v="6.8826999999999999E-2"/>
    <n v="0.62769799999999998"/>
  </r>
  <r>
    <x v="0"/>
    <s v="Pseudosamanea guachapele (Kunth) Harms"/>
    <s v="Fabaceae"/>
    <n v="12"/>
    <n v="6"/>
    <n v="0.6"/>
    <n v="0.19098599999999999"/>
    <n v="8"/>
    <n v="4"/>
    <n v="2149348.824"/>
    <n v="5067041.7699999996"/>
    <n v="2.8648E-2"/>
    <n v="0.26126899999999997"/>
  </r>
  <r>
    <x v="0"/>
    <s v="Pseudosamanea guachapele (Kunth) Harms"/>
    <s v="Fabaceae"/>
    <n v="12"/>
    <n v="6"/>
    <n v="0.81"/>
    <n v="0.25783099999999998"/>
    <n v="11"/>
    <n v="5.5"/>
    <n v="2149352.6839999999"/>
    <n v="5067043.2369999997"/>
    <n v="5.2211E-2"/>
    <n v="0.47616199999999997"/>
  </r>
  <r>
    <x v="0"/>
    <s v="Pseudosamanea guachapele (Kunth) Harms"/>
    <s v="Fabaceae"/>
    <n v="12"/>
    <n v="6"/>
    <n v="0.66"/>
    <n v="0.21008499999999999"/>
    <n v="9"/>
    <n v="4.5"/>
    <n v="2149358.0240000002"/>
    <n v="5067040.7920000004"/>
    <n v="3.4664E-2"/>
    <n v="0.316135"/>
  </r>
  <r>
    <x v="0"/>
    <s v="Pseudosamanea guachapele (Kunth) Harms"/>
    <s v="Fabaceae"/>
    <n v="12"/>
    <n v="6"/>
    <n v="0.45"/>
    <n v="0.14323900000000001"/>
    <n v="9"/>
    <n v="4.5"/>
    <n v="2149358.5419999999"/>
    <n v="5067040.1880000001"/>
    <n v="1.6114E-2"/>
    <n v="0.14696400000000001"/>
  </r>
  <r>
    <x v="20"/>
    <s v="Cedrela odorata L."/>
    <s v="Meliaceae"/>
    <n v="12"/>
    <n v="6"/>
    <n v="1.26"/>
    <n v="0.40106999999999998"/>
    <n v="11"/>
    <n v="5.5"/>
    <n v="2149365.0210000002"/>
    <n v="5067042.7649999997"/>
    <n v="0.126337"/>
    <n v="1.1521950000000001"/>
  </r>
  <r>
    <x v="20"/>
    <s v="Cedrela odorata L."/>
    <s v="Meliaceae"/>
    <n v="12"/>
    <n v="6"/>
    <n v="1.29"/>
    <n v="0.41061999999999999"/>
    <n v="11"/>
    <n v="5.5"/>
    <n v="2149368.361"/>
    <n v="5067042.7630000003"/>
    <n v="0.13242499999999999"/>
    <n v="1.2077150000000001"/>
  </r>
  <r>
    <x v="20"/>
    <s v="Cedrela odorata L."/>
    <s v="Meliaceae"/>
    <n v="13"/>
    <n v="8"/>
    <n v="0.49"/>
    <n v="0.155972"/>
    <n v="8"/>
    <n v="4"/>
    <n v="2149370.889"/>
    <n v="5067042.7070000004"/>
    <n v="1.9106999999999999E-2"/>
    <n v="0.188773"/>
  </r>
  <r>
    <x v="20"/>
    <s v="Cedrela odorata L."/>
    <s v="Meliaceae"/>
    <n v="13"/>
    <n v="9"/>
    <n v="0.93"/>
    <n v="0.29602800000000001"/>
    <n v="7"/>
    <n v="3.5"/>
    <n v="2149373.5249999999"/>
    <n v="5067042.6059999997"/>
    <n v="6.8826999999999999E-2"/>
    <n v="0.680006"/>
  </r>
  <r>
    <x v="20"/>
    <s v="Cedrela odorata L."/>
    <s v="Meliaceae"/>
    <n v="13"/>
    <n v="8"/>
    <n v="1.1200000000000001"/>
    <n v="0.35650700000000002"/>
    <n v="7"/>
    <n v="3.5"/>
    <n v="2149376.3059999999"/>
    <n v="5067042.3150000004"/>
    <n v="9.9821999999999994E-2"/>
    <n v="0.98624100000000003"/>
  </r>
  <r>
    <x v="0"/>
    <s v="Pseudosamanea guachapele (Kunth) Harms"/>
    <s v="Fabaceae"/>
    <n v="13"/>
    <n v="5"/>
    <n v="1.2"/>
    <n v="0.38197199999999998"/>
    <n v="7"/>
    <n v="3.5"/>
    <n v="2149357.551"/>
    <n v="5067053.176"/>
    <n v="0.114592"/>
    <n v="1.1321650000000001"/>
  </r>
  <r>
    <x v="10"/>
    <s v="Lonchocarpus violaceus (Jacq.) Kunth ex DC"/>
    <s v="Fabaceae"/>
    <n v="10"/>
    <n v="3"/>
    <n v="0.7"/>
    <n v="0.22281699999999999"/>
    <n v="10"/>
    <n v="5"/>
    <n v="2149377.2072999999"/>
    <n v="5067077.1312999995"/>
    <n v="3.8993E-2"/>
    <n v="0.29634700000000003"/>
  </r>
  <r>
    <x v="10"/>
    <s v="Lonchocarpus violaceus (Jacq.) Kunth ex DC"/>
    <s v="Fabaceae"/>
    <n v="12"/>
    <n v="4"/>
    <n v="0.67"/>
    <n v="0.21326800000000001"/>
    <n v="11"/>
    <n v="5.5"/>
    <n v="2149376.9561999999"/>
    <n v="5067077.4658000004"/>
    <n v="3.5721999999999997E-2"/>
    <n v="0.32578800000000002"/>
  </r>
  <r>
    <x v="10"/>
    <s v="Lonchocarpus violaceus (Jacq.) Kunth ex DC"/>
    <s v="Fabaceae"/>
    <n v="12"/>
    <n v="4"/>
    <n v="0.62"/>
    <n v="0.197352"/>
    <n v="9"/>
    <n v="4.5"/>
    <n v="2149375.8160999999"/>
    <n v="5067088.7575000003"/>
    <n v="3.0589999999999999E-2"/>
    <n v="0.27897699999999997"/>
  </r>
  <r>
    <x v="0"/>
    <s v="Pseudosamanea guachapele (Kunth) Harms"/>
    <s v="Fabaceae"/>
    <n v="12"/>
    <n v="3"/>
    <n v="0.77"/>
    <n v="0.24509900000000001"/>
    <n v="8"/>
    <n v="4"/>
    <n v="2149373.5447999998"/>
    <n v="5067088.0208999999"/>
    <n v="4.7181000000000001E-2"/>
    <n v="0.43029499999999998"/>
  </r>
  <r>
    <x v="0"/>
    <s v="Pseudosamanea guachapele (Kunth) Harms"/>
    <s v="Fabaceae"/>
    <n v="10"/>
    <n v="3"/>
    <n v="0.78"/>
    <n v="0.248282"/>
    <n v="6"/>
    <n v="3"/>
    <n v="2149373.3223000001"/>
    <n v="5067093.3591"/>
    <n v="4.8415E-2"/>
    <n v="0.36795299999999997"/>
  </r>
  <r>
    <x v="15"/>
    <s v="Cordia tetrandra Aubl."/>
    <s v="Boraginaceae"/>
    <n v="10"/>
    <n v="5"/>
    <n v="0.36"/>
    <n v="0.114592"/>
    <n v="8"/>
    <n v="4"/>
    <n v="2149372.1192999999"/>
    <n v="5067116.5403000005"/>
    <n v="1.0312999999999999E-2"/>
    <n v="7.8381000000000006E-2"/>
  </r>
  <r>
    <x v="9"/>
    <s v="Spondias mombin Jacq."/>
    <s v="Anacardiaceae"/>
    <n v="7"/>
    <n v="3"/>
    <n v="0.33"/>
    <n v="0.105042"/>
    <n v="6"/>
    <n v="3"/>
    <n v="2149371.0252"/>
    <n v="5067120.5033999998"/>
    <n v="8.6660000000000001E-3"/>
    <n v="4.6102999999999998E-2"/>
  </r>
  <r>
    <x v="5"/>
    <s v="Senna multijuga (Rich.) H.S.Irwin &amp; Barneby"/>
    <s v="Fabaceae"/>
    <n v="10"/>
    <n v="2"/>
    <n v="0.49"/>
    <n v="0.155972"/>
    <n v="10"/>
    <n v="5"/>
    <n v="2149371.3023999999"/>
    <n v="5067135.1561000003"/>
    <n v="1.9106999999999999E-2"/>
    <n v="0.14521000000000001"/>
  </r>
  <r>
    <x v="19"/>
    <s v="Cupania americana L."/>
    <s v="Sapindaceae"/>
    <n v="10"/>
    <n v="2"/>
    <n v="0.63"/>
    <n v="0.20053499999999999"/>
    <n v="10"/>
    <n v="5"/>
    <n v="2149370.1603000001"/>
    <n v="5067135.6538000004"/>
    <n v="3.1584000000000001E-2"/>
    <n v="0.240041"/>
  </r>
  <r>
    <x v="6"/>
    <s v="&lt;Null&gt;"/>
    <s v="&lt;Null&gt;"/>
    <n v="10"/>
    <n v="3"/>
    <n v="0.9"/>
    <n v="0.28647899999999998"/>
    <s v="&lt;Null&gt;"/>
    <n v="0"/>
    <n v="2149367.0649999999"/>
    <n v="5067068.2340000002"/>
    <n v="6.4458000000000001E-2"/>
    <n v="0.48987900000000001"/>
  </r>
  <r>
    <x v="6"/>
    <s v="&lt;Null&gt;"/>
    <s v="&lt;Null&gt;"/>
    <n v="11"/>
    <n v="6"/>
    <n v="0.9"/>
    <n v="0.28647899999999998"/>
    <s v="&lt;Null&gt;"/>
    <n v="0"/>
    <n v="2149366.7239999999"/>
    <n v="5067071.1689999998"/>
    <n v="6.4458000000000001E-2"/>
    <n v="0.53886699999999998"/>
  </r>
  <r>
    <x v="0"/>
    <s v="Pseudosamanea guachapele (Kunth) Harms"/>
    <s v="Fabaceae"/>
    <n v="9"/>
    <n v="4"/>
    <n v="0.4"/>
    <n v="0.12732399999999999"/>
    <n v="5"/>
    <n v="2.5"/>
    <n v="2149368.8810000001"/>
    <n v="5067071.841"/>
    <n v="1.2732E-2"/>
    <n v="8.7090000000000001E-2"/>
  </r>
  <r>
    <x v="21"/>
    <s v="Ceiba pentandra (L.) Gaertn."/>
    <s v="Malvaceae"/>
    <n v="12"/>
    <n v="4"/>
    <n v="1.39"/>
    <n v="0.44245099999999998"/>
    <n v="7"/>
    <n v="3.5"/>
    <n v="2149373.6869999999"/>
    <n v="5067075.0049999999"/>
    <n v="0.153752"/>
    <n v="1.402215"/>
  </r>
  <r>
    <x v="21"/>
    <s v="Ceiba pentandra (L.) Gaertn."/>
    <s v="Malvaceae"/>
    <n v="13"/>
    <n v="6"/>
    <n v="1.31"/>
    <n v="0.41698600000000002"/>
    <n v="12"/>
    <n v="6"/>
    <n v="2149373.3059999999"/>
    <n v="5067077.807"/>
    <n v="0.13656299999999999"/>
    <n v="1.3492409999999999"/>
  </r>
  <r>
    <x v="0"/>
    <s v="Pseudosamanea guachapele (Kunth) Harms"/>
    <s v="Fabaceae"/>
    <n v="12"/>
    <n v="4"/>
    <n v="0.9"/>
    <n v="0.28647899999999998"/>
    <n v="9"/>
    <n v="4.5"/>
    <n v="2149368.5529999998"/>
    <n v="5067077.1639999999"/>
    <n v="6.4458000000000001E-2"/>
    <n v="0.58785500000000002"/>
  </r>
  <r>
    <x v="6"/>
    <s v="&lt;Null&gt;"/>
    <s v="&lt;Null&gt;"/>
    <n v="12"/>
    <n v="4"/>
    <n v="1.72"/>
    <n v="0.54749300000000001"/>
    <s v="&lt;Null&gt;"/>
    <s v="&lt;Null&gt;"/>
    <n v="2149384.81"/>
    <n v="5067156.5070000002"/>
    <n v="0.23542199999999999"/>
    <n v="2.147049"/>
  </r>
  <r>
    <x v="6"/>
    <s v="&lt;Null&gt;"/>
    <s v="&lt;Null&gt;"/>
    <n v="12"/>
    <n v="7"/>
    <n v="2.1"/>
    <n v="0.66845100000000002"/>
    <s v="&lt;Null&gt;"/>
    <n v="0"/>
    <n v="2149355.5610000002"/>
    <n v="5066994.091"/>
    <n v="0.350937"/>
    <n v="3.200542"/>
  </r>
  <r>
    <x v="11"/>
    <s v="Guazuma ulmifolia Lam."/>
    <s v="Malvaceae"/>
    <n v="5"/>
    <n v="2"/>
    <n v="0.32"/>
    <n v="0.10185900000000001"/>
    <n v="8"/>
    <n v="4"/>
    <n v="2149353.4249999998"/>
    <n v="5066988.8729999997"/>
    <n v="8.149E-3"/>
    <n v="0.153196"/>
  </r>
  <r>
    <x v="22"/>
    <s v="Leucaena leucocephala (Lam.) de Wit"/>
    <s v="Fabaceae"/>
    <n v="5"/>
    <n v="2"/>
    <n v="0.4"/>
    <n v="0.12732399999999999"/>
    <n v="6"/>
    <n v="3"/>
    <n v="2149351.426"/>
    <n v="5067039.517"/>
    <n v="1.2732E-2"/>
    <n v="0.68500300000000003"/>
  </r>
  <r>
    <x v="10"/>
    <s v="Lonchocarpus violaceus (Jacq.) Kunth ex DC"/>
    <s v="Fabaceae"/>
    <n v="12"/>
    <n v="2"/>
    <n v="0.83"/>
    <n v="0.26419700000000002"/>
    <n v="9"/>
    <n v="4.5"/>
    <n v="2149384.46"/>
    <n v="5067200.43"/>
    <n v="5.4821000000000002E-2"/>
    <n v="0.49996699999999999"/>
  </r>
  <r>
    <x v="10"/>
    <s v="Lonchocarpus violaceus (Jacq.) Kunth ex DC"/>
    <s v="Fabaceae"/>
    <n v="12"/>
    <n v="2"/>
    <n v="0.92"/>
    <n v="0.29284500000000002"/>
    <n v="9"/>
    <n v="4.5"/>
    <n v="2149385.8879999998"/>
    <n v="5067220.5159999998"/>
    <n v="6.7353999999999997E-2"/>
    <n v="0.61427200000000004"/>
  </r>
  <r>
    <x v="10"/>
    <s v="Lonchocarpus violaceus (Jacq.) Kunth ex DC"/>
    <s v="Fabaceae"/>
    <n v="12"/>
    <n v="2"/>
    <n v="1.1499999999999999"/>
    <n v="0.36605599999999999"/>
    <n v="9"/>
    <n v="4.5"/>
    <n v="2149385.8879999998"/>
    <n v="5067220.5159999998"/>
    <n v="0.105241"/>
    <n v="0.95979999999999999"/>
  </r>
  <r>
    <x v="13"/>
    <s v="Piptadenia opacifolia Benth."/>
    <s v="Fabaceae"/>
    <n v="12"/>
    <n v="3"/>
    <n v="1.17"/>
    <n v="0.372423"/>
    <n v="9"/>
    <n v="4.5"/>
    <n v="2149385.2439999999"/>
    <n v="5067214.6679999996"/>
    <n v="0.108934"/>
    <n v="0.99347399999999997"/>
  </r>
  <r>
    <x v="15"/>
    <s v="Cordia sp"/>
    <s v="Boraginaceae"/>
    <n v="12"/>
    <n v="3"/>
    <n v="0.31"/>
    <n v="9.8676E-2"/>
    <n v="8"/>
    <n v="4"/>
    <n v="2149373.7710000002"/>
    <n v="5066978.6940000001"/>
    <n v="7.6470000000000002E-3"/>
    <n v="6.9744E-2"/>
  </r>
  <r>
    <x v="10"/>
    <s v="Lonchocarpus violaceus (Jacq.) Kunth ex DC"/>
    <s v="Fabaceae"/>
    <n v="12"/>
    <n v="5"/>
    <n v="0.52"/>
    <n v="0.165521"/>
    <n v="8"/>
    <n v="4"/>
    <n v="2149368.983"/>
    <n v="5066986.62"/>
    <n v="2.1517999999999999E-2"/>
    <n v="0.196242"/>
  </r>
  <r>
    <x v="0"/>
    <s v="Pseudosamanea guachapele (Kunth) Harms"/>
    <s v="Fabaceae"/>
    <n v="12"/>
    <n v="6"/>
    <n v="0.39"/>
    <n v="0.124141"/>
    <n v="11"/>
    <n v="5.5"/>
    <n v="2149352.6839999999"/>
    <n v="5067043.2369999997"/>
    <n v="1.2104E-2"/>
    <n v="0.110386"/>
  </r>
  <r>
    <x v="0"/>
    <s v="Pseudosamanea guachapele (Kunth) Harms"/>
    <s v="Fabaceae"/>
    <n v="13"/>
    <n v="4"/>
    <n v="0.64"/>
    <n v="0.20371800000000001"/>
    <n v="9"/>
    <n v="4.5"/>
    <n v="2149357.551"/>
    <n v="5067053.176"/>
    <n v="3.2594999999999999E-2"/>
    <n v="0.32203799999999999"/>
  </r>
  <r>
    <x v="15"/>
    <s v="Cordia tetrandra Aubl."/>
    <s v="Boraginaceae"/>
    <n v="10"/>
    <n v="5"/>
    <n v="0.5"/>
    <n v="0.15915499999999999"/>
    <n v="8"/>
    <n v="4"/>
    <n v="2149372.1192999999"/>
    <n v="5067116.5403000005"/>
    <n v="1.9893999999999998E-2"/>
    <n v="0.151197"/>
  </r>
  <r>
    <x v="4"/>
    <s v="Cecropia engleriana Snethl."/>
    <s v="Cecropiaceae"/>
    <n v="12"/>
    <n v="4"/>
    <n v="0.32"/>
    <n v="0.10185900000000001"/>
    <n v="9"/>
    <n v="4.5"/>
    <n v="2149383.6660000002"/>
    <n v="5067068.807"/>
    <n v="8.149E-3"/>
    <n v="7.4315999999999993E-2"/>
  </r>
  <r>
    <x v="7"/>
    <s v="Gmelina arborea Roxb. Ex Sm."/>
    <s v="Lamiaceae"/>
    <n v="8"/>
    <n v="2"/>
    <n v="0.3"/>
    <n v="9.5492999999999995E-2"/>
    <n v="7"/>
    <n v="3.5"/>
    <n v="2149382.94"/>
    <n v="5067077.37"/>
    <n v="7.162E-3"/>
    <n v="4.3545E-2"/>
  </r>
  <r>
    <x v="7"/>
    <s v="Gmelina arborea Roxb. Ex Sm."/>
    <s v="Lamiaceae"/>
    <n v="8"/>
    <n v="1.3"/>
    <n v="0.5"/>
    <n v="0.15915499999999999"/>
    <n v="7"/>
    <n v="3.5"/>
    <n v="2149382.94"/>
    <n v="5067077.37"/>
    <n v="1.9893999999999998E-2"/>
    <n v="0.120958"/>
  </r>
  <r>
    <x v="9"/>
    <s v="Spondias mombin Jacq."/>
    <s v="Anacardiaceae"/>
    <n v="10"/>
    <n v="2"/>
    <n v="0.74"/>
    <n v="0.23554900000000001"/>
    <n v="10"/>
    <n v="5"/>
    <n v="2149377.9"/>
    <n v="5067079.5999999996"/>
    <n v="4.3576999999999998E-2"/>
    <n v="0.33118199999999998"/>
  </r>
  <r>
    <x v="10"/>
    <s v="Lonchocarpus violaceus (Jacq.) Kunth ex DC"/>
    <s v="Fabaceae"/>
    <n v="10"/>
    <n v="3"/>
    <n v="0.6"/>
    <n v="0.19098599999999999"/>
    <n v="9"/>
    <n v="4.5"/>
    <n v="2149379.11"/>
    <n v="5067093.5199999996"/>
    <n v="2.8648E-2"/>
    <n v="0.2177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3C5BA8-75BB-4243-9428-72B5CDD15CD5}" name="TablaDinámica16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H58:I81" firstHeaderRow="1" firstDataRow="1" firstDataCol="1"/>
  <pivotFields count="6">
    <pivotField showAll="0"/>
    <pivotField showAll="0"/>
    <pivotField showAll="0"/>
    <pivotField axis="axisRow" dataField="1" showAll="0">
      <items count="23">
        <item x="4"/>
        <item x="2"/>
        <item x="7"/>
        <item x="18"/>
        <item x="15"/>
        <item x="14"/>
        <item x="17"/>
        <item x="9"/>
        <item x="3"/>
        <item x="12"/>
        <item x="0"/>
        <item x="5"/>
        <item x="16"/>
        <item x="1"/>
        <item x="13"/>
        <item x="6"/>
        <item x="11"/>
        <item x="20"/>
        <item x="19"/>
        <item x="8"/>
        <item x="21"/>
        <item x="10"/>
        <item t="default"/>
      </items>
    </pivotField>
    <pivotField showAll="0"/>
    <pivotField showAll="0"/>
  </pivotFields>
  <rowFields count="1">
    <field x="3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Cuenta de FAMILI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B178F2-E345-4965-8980-2D454B2C8C2E}" name="TablaDinámica15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M1:P50" firstHeaderRow="0" firstDataRow="1" firstDataCol="1"/>
  <pivotFields count="6">
    <pivotField showAll="0"/>
    <pivotField showAll="0"/>
    <pivotField axis="axisRow" dataField="1" showAll="0">
      <items count="49">
        <item x="6"/>
        <item x="44"/>
        <item x="28"/>
        <item x="35"/>
        <item x="31"/>
        <item x="19"/>
        <item x="15"/>
        <item x="39"/>
        <item x="4"/>
        <item x="42"/>
        <item x="43"/>
        <item x="37"/>
        <item x="40"/>
        <item x="32"/>
        <item x="25"/>
        <item x="14"/>
        <item x="38"/>
        <item x="12"/>
        <item x="33"/>
        <item x="24"/>
        <item x="27"/>
        <item x="7"/>
        <item x="26"/>
        <item x="11"/>
        <item x="20"/>
        <item x="41"/>
        <item x="34"/>
        <item x="21"/>
        <item x="46"/>
        <item x="10"/>
        <item x="8"/>
        <item x="23"/>
        <item x="30"/>
        <item x="18"/>
        <item x="1"/>
        <item x="22"/>
        <item x="13"/>
        <item x="3"/>
        <item x="45"/>
        <item x="0"/>
        <item x="16"/>
        <item x="36"/>
        <item x="29"/>
        <item x="5"/>
        <item x="9"/>
        <item x="17"/>
        <item x="2"/>
        <item x="47"/>
        <item t="default"/>
      </items>
    </pivotField>
    <pivotField showAll="0"/>
    <pivotField dataField="1" showAll="0"/>
    <pivotField dataField="1" showAll="0"/>
  </pivotFields>
  <rowFields count="1">
    <field x="2"/>
  </rowFields>
  <rowItems count="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uenta de NOMBRE CIENTIFICO" fld="2" subtotal="count" baseField="0" baseItem="0"/>
    <dataField name="Suma de AB (m2)" fld="4" baseField="0" baseItem="0"/>
    <dataField name="Suma de VT M3)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7896E8-5F8A-4A56-8406-C9F6CFB5BABF}" name="TablaDinámica14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H1:K47" firstHeaderRow="0" firstDataRow="1" firstDataCol="1"/>
  <pivotFields count="6">
    <pivotField showAll="0"/>
    <pivotField axis="axisRow" dataField="1" showAll="0">
      <items count="46">
        <item x="31"/>
        <item x="16"/>
        <item x="32"/>
        <item x="1"/>
        <item x="12"/>
        <item x="42"/>
        <item x="43"/>
        <item x="38"/>
        <item x="5"/>
        <item x="37"/>
        <item x="27"/>
        <item x="24"/>
        <item x="40"/>
        <item x="41"/>
        <item x="3"/>
        <item x="14"/>
        <item x="11"/>
        <item x="34"/>
        <item x="20"/>
        <item x="9"/>
        <item x="29"/>
        <item x="22"/>
        <item x="44"/>
        <item x="39"/>
        <item x="30"/>
        <item x="23"/>
        <item x="7"/>
        <item x="8"/>
        <item x="6"/>
        <item x="2"/>
        <item x="0"/>
        <item x="19"/>
        <item x="18"/>
        <item x="36"/>
        <item x="35"/>
        <item x="33"/>
        <item x="21"/>
        <item x="25"/>
        <item x="17"/>
        <item x="15"/>
        <item x="10"/>
        <item x="26"/>
        <item x="4"/>
        <item x="13"/>
        <item x="28"/>
        <item t="default"/>
      </items>
    </pivotField>
    <pivotField showAll="0">
      <items count="48">
        <item x="6"/>
        <item x="44"/>
        <item x="28"/>
        <item x="35"/>
        <item x="31"/>
        <item x="19"/>
        <item x="15"/>
        <item x="39"/>
        <item x="4"/>
        <item x="42"/>
        <item x="43"/>
        <item x="37"/>
        <item x="40"/>
        <item x="32"/>
        <item x="25"/>
        <item x="14"/>
        <item x="38"/>
        <item x="12"/>
        <item x="33"/>
        <item x="24"/>
        <item x="27"/>
        <item x="7"/>
        <item x="26"/>
        <item x="11"/>
        <item x="20"/>
        <item x="41"/>
        <item x="34"/>
        <item x="21"/>
        <item x="46"/>
        <item x="10"/>
        <item x="8"/>
        <item x="23"/>
        <item x="30"/>
        <item x="18"/>
        <item x="1"/>
        <item x="22"/>
        <item x="13"/>
        <item x="3"/>
        <item x="45"/>
        <item x="0"/>
        <item x="16"/>
        <item x="36"/>
        <item x="29"/>
        <item x="5"/>
        <item x="9"/>
        <item x="17"/>
        <item x="2"/>
        <item t="default"/>
      </items>
    </pivotField>
    <pivotField showAll="0"/>
    <pivotField dataField="1" showAll="0"/>
    <pivotField dataField="1" showAll="0"/>
  </pivotFields>
  <rowFields count="1">
    <field x="1"/>
  </rowFields>
  <rowItems count="4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uenta de NOMBRE COMUN" fld="1" subtotal="count" baseField="0" baseItem="0"/>
    <dataField name="Suma de AB (m2)" fld="4" baseField="0" baseItem="0"/>
    <dataField name="Suma de VT M3)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6A05FA-D9EC-4CA9-9D26-4493B7B46AB2}" name="TablaDinámica1" cacheId="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">
  <location ref="A53:B100" firstHeaderRow="1" firstDataRow="1" firstDataCol="1"/>
  <pivotFields count="13">
    <pivotField axis="axisRow" showAll="0">
      <items count="47">
        <item x="42"/>
        <item x="24"/>
        <item x="28"/>
        <item x="18"/>
        <item x="31"/>
        <item x="40"/>
        <item x="37"/>
        <item x="39"/>
        <item x="11"/>
        <item x="15"/>
        <item x="43"/>
        <item x="20"/>
        <item x="12"/>
        <item x="8"/>
        <item x="2"/>
        <item x="13"/>
        <item x="5"/>
        <item x="27"/>
        <item x="21"/>
        <item x="3"/>
        <item x="41"/>
        <item x="23"/>
        <item x="29"/>
        <item x="36"/>
        <item x="25"/>
        <item x="1"/>
        <item x="26"/>
        <item x="14"/>
        <item x="4"/>
        <item x="38"/>
        <item x="0"/>
        <item x="35"/>
        <item x="16"/>
        <item x="30"/>
        <item x="32"/>
        <item x="44"/>
        <item x="22"/>
        <item x="7"/>
        <item x="19"/>
        <item x="17"/>
        <item x="6"/>
        <item x="34"/>
        <item x="9"/>
        <item x="10"/>
        <item x="33"/>
        <item x="45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 t="grand">
      <x/>
    </i>
  </rowItems>
  <colItems count="1">
    <i/>
  </colItems>
  <dataFields count="1">
    <dataField name="Volumen por especie." fld="4" baseField="0" baseItem="0"/>
  </dataFields>
  <chartFormats count="2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DB247A-316E-4A5B-B8D8-C99E53261FDF}" name="TablaDinámica17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V2:X53" firstHeaderRow="0" firstDataRow="1" firstDataCol="1"/>
  <pivotFields count="4">
    <pivotField showAll="0"/>
    <pivotField axis="axisRow" dataField="1" showAll="0">
      <items count="25">
        <item x="14"/>
        <item x="17"/>
        <item x="18"/>
        <item x="1"/>
        <item x="12"/>
        <item x="5"/>
        <item x="20"/>
        <item x="21"/>
        <item x="3"/>
        <item x="19"/>
        <item x="11"/>
        <item x="16"/>
        <item x="9"/>
        <item x="22"/>
        <item x="7"/>
        <item x="8"/>
        <item x="6"/>
        <item x="2"/>
        <item x="0"/>
        <item x="15"/>
        <item x="10"/>
        <item x="4"/>
        <item x="13"/>
        <item x="23"/>
        <item t="default"/>
      </items>
    </pivotField>
    <pivotField axis="axisRow" dataField="1" showAll="0">
      <items count="27">
        <item x="6"/>
        <item x="14"/>
        <item x="4"/>
        <item x="22"/>
        <item x="23"/>
        <item x="15"/>
        <item x="17"/>
        <item x="20"/>
        <item x="12"/>
        <item x="19"/>
        <item x="7"/>
        <item x="11"/>
        <item x="16"/>
        <item x="21"/>
        <item x="24"/>
        <item x="10"/>
        <item x="8"/>
        <item x="1"/>
        <item x="13"/>
        <item x="3"/>
        <item x="0"/>
        <item x="18"/>
        <item x="5"/>
        <item x="9"/>
        <item x="2"/>
        <item x="25"/>
        <item t="default"/>
      </items>
    </pivotField>
    <pivotField showAll="0"/>
  </pivotFields>
  <rowFields count="2">
    <field x="1"/>
    <field x="2"/>
  </rowFields>
  <rowItems count="51">
    <i>
      <x/>
    </i>
    <i r="1">
      <x v="1"/>
    </i>
    <i>
      <x v="1"/>
    </i>
    <i r="1">
      <x v="21"/>
    </i>
    <i>
      <x v="2"/>
    </i>
    <i r="1">
      <x v="9"/>
    </i>
    <i>
      <x v="3"/>
    </i>
    <i r="1">
      <x v="17"/>
    </i>
    <i>
      <x v="4"/>
    </i>
    <i r="1">
      <x v="8"/>
    </i>
    <i>
      <x v="5"/>
    </i>
    <i r="1">
      <x v="22"/>
    </i>
    <i>
      <x v="6"/>
    </i>
    <i r="1">
      <x v="3"/>
    </i>
    <i>
      <x v="7"/>
    </i>
    <i r="1">
      <x v="4"/>
    </i>
    <i>
      <x v="8"/>
    </i>
    <i r="1">
      <x v="19"/>
    </i>
    <i>
      <x v="9"/>
    </i>
    <i r="1">
      <x v="7"/>
    </i>
    <i>
      <x v="10"/>
    </i>
    <i r="1">
      <x v="11"/>
    </i>
    <i>
      <x v="11"/>
    </i>
    <i r="1">
      <x v="12"/>
    </i>
    <i r="1">
      <x v="13"/>
    </i>
    <i>
      <x v="12"/>
    </i>
    <i r="1">
      <x v="23"/>
    </i>
    <i>
      <x v="13"/>
    </i>
    <i r="1">
      <x v="14"/>
    </i>
    <i>
      <x v="14"/>
    </i>
    <i r="1">
      <x v="10"/>
    </i>
    <i>
      <x v="15"/>
    </i>
    <i r="1">
      <x v="16"/>
    </i>
    <i>
      <x v="16"/>
    </i>
    <i r="1">
      <x/>
    </i>
    <i>
      <x v="17"/>
    </i>
    <i r="1">
      <x v="24"/>
    </i>
    <i>
      <x v="18"/>
    </i>
    <i r="1">
      <x v="20"/>
    </i>
    <i>
      <x v="19"/>
    </i>
    <i r="1">
      <x v="5"/>
    </i>
    <i r="1">
      <x v="6"/>
    </i>
    <i>
      <x v="20"/>
    </i>
    <i r="1">
      <x v="15"/>
    </i>
    <i>
      <x v="21"/>
    </i>
    <i r="1">
      <x v="2"/>
    </i>
    <i>
      <x v="22"/>
    </i>
    <i r="1">
      <x v="18"/>
    </i>
    <i>
      <x v="23"/>
    </i>
    <i r="1">
      <x v="25"/>
    </i>
    <i t="grand">
      <x/>
    </i>
  </rowItems>
  <colFields count="1">
    <field x="-2"/>
  </colFields>
  <colItems count="2">
    <i>
      <x/>
    </i>
    <i i="1">
      <x v="1"/>
    </i>
  </colItems>
  <dataFields count="2">
    <dataField name="Cuenta de NOMBRE COMUN" fld="1" subtotal="count" baseField="0" baseItem="0"/>
    <dataField name="Cuenta de NOMBRE CIENTIFIC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A9EB80-B806-43D4-A5F2-7D58E5D6EBBA}" name="TablaDinámica3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7" rowHeaderCaption="Nombre comun">
  <location ref="X58:Y82" firstHeaderRow="1" firstDataRow="1" firstDataCol="1"/>
  <pivotFields count="13">
    <pivotField axis="axisRow" showAll="0">
      <items count="24">
        <item x="14"/>
        <item x="17"/>
        <item x="18"/>
        <item x="1"/>
        <item x="12"/>
        <item x="5"/>
        <item x="20"/>
        <item x="21"/>
        <item x="3"/>
        <item x="19"/>
        <item x="11"/>
        <item x="16"/>
        <item x="9"/>
        <item x="22"/>
        <item x="7"/>
        <item x="8"/>
        <item x="6"/>
        <item x="2"/>
        <item x="0"/>
        <item x="15"/>
        <item x="10"/>
        <item x="4"/>
        <item x="13"/>
        <item t="default"/>
      </items>
    </pivotField>
    <pivotField showAll="0"/>
    <pivotField showAll="0"/>
    <pivotField showAll="0"/>
    <pivotField showAll="0"/>
    <pivotField numFmtId="2" showAll="0"/>
    <pivotField numFmtId="2" showAll="0"/>
    <pivotField showAll="0"/>
    <pivotField showAll="0"/>
    <pivotField numFmtId="2" showAll="0"/>
    <pivotField numFmtId="2" showAll="0"/>
    <pivotField showAll="0"/>
    <pivotField dataField="1" showAll="0"/>
  </pivotFields>
  <rowFields count="1">
    <field x="0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Volumen por especie" fld="12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67B6C4-C22E-4C9E-A070-4B5D2B59A040}" name="TablaDinámica18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X4:Y46" firstHeaderRow="1" firstDataRow="1" firstDataCol="1"/>
  <pivotFields count="3">
    <pivotField axis="axisRow" dataField="1" showAll="0">
      <items count="42">
        <item x="7"/>
        <item x="34"/>
        <item x="38"/>
        <item x="39"/>
        <item x="31"/>
        <item x="14"/>
        <item x="30"/>
        <item x="20"/>
        <item x="16"/>
        <item x="36"/>
        <item x="35"/>
        <item x="2"/>
        <item x="0"/>
        <item x="6"/>
        <item x="27"/>
        <item x="11"/>
        <item x="18"/>
        <item x="23"/>
        <item x="13"/>
        <item x="33"/>
        <item x="24"/>
        <item x="15"/>
        <item x="5"/>
        <item x="3"/>
        <item x="21"/>
        <item x="4"/>
        <item x="10"/>
        <item x="9"/>
        <item x="29"/>
        <item x="28"/>
        <item x="26"/>
        <item x="12"/>
        <item x="17"/>
        <item x="8"/>
        <item x="1"/>
        <item x="25"/>
        <item x="19"/>
        <item x="32"/>
        <item x="37"/>
        <item x="22"/>
        <item x="40"/>
        <item t="default"/>
      </items>
    </pivotField>
    <pivotField showAll="0"/>
    <pivotField showAll="0"/>
  </pivotFields>
  <rowFields count="1">
    <field x="0"/>
  </rowFields>
  <rowItems count="4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 t="grand">
      <x/>
    </i>
  </rowItems>
  <colItems count="1">
    <i/>
  </colItems>
  <dataFields count="1">
    <dataField name="Cuenta de NOMBRE COMUN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AA808E-93B5-47F0-96C2-12B5F82B3AF5}" name="TablaDinámica19" cacheId="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C15:D22" firstHeaderRow="1" firstDataRow="1" firstDataCol="1"/>
  <pivotFields count="3">
    <pivotField axis="axisRow" dataField="1" showAll="0">
      <items count="7">
        <item x="4"/>
        <item x="0"/>
        <item x="5"/>
        <item x="1"/>
        <item x="2"/>
        <item x="3"/>
        <item t="default"/>
      </items>
    </pivotField>
    <pivotField showAll="0"/>
    <pivotField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uenta de NOMBRE COMUN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Relationship Id="rId4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1005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12.6640625" defaultRowHeight="15" customHeight="1"/>
  <cols>
    <col min="1" max="1" width="9.33203125" style="47" bestFit="1" customWidth="1"/>
    <col min="2" max="2" width="17.5546875" bestFit="1" customWidth="1"/>
    <col min="3" max="3" width="38.77734375" bestFit="1" customWidth="1"/>
    <col min="4" max="4" width="16.33203125" bestFit="1" customWidth="1"/>
    <col min="5" max="5" width="10.109375" customWidth="1"/>
    <col min="6" max="6" width="10.6640625" customWidth="1"/>
    <col min="7" max="7" width="19.88671875" customWidth="1"/>
    <col min="8" max="8" width="18.6640625" customWidth="1"/>
    <col min="9" max="9" width="17.5546875" bestFit="1" customWidth="1"/>
    <col min="10" max="10" width="17.88671875" bestFit="1" customWidth="1"/>
    <col min="11" max="11" width="12.5546875" bestFit="1" customWidth="1"/>
    <col min="12" max="12" width="14.33203125" customWidth="1"/>
    <col min="13" max="13" width="24.33203125" customWidth="1"/>
    <col min="14" max="14" width="40.88671875" customWidth="1"/>
    <col min="15" max="15" width="24.33203125" customWidth="1"/>
    <col min="16" max="16" width="57.5546875" customWidth="1"/>
    <col min="17" max="17" width="12.5546875" customWidth="1"/>
    <col min="18" max="18" width="34.21875" bestFit="1" customWidth="1"/>
    <col min="19" max="19" width="14.109375" bestFit="1" customWidth="1"/>
    <col min="20" max="20" width="18.77734375" bestFit="1" customWidth="1"/>
  </cols>
  <sheetData>
    <row r="1" spans="1:22" s="40" customFormat="1" ht="15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2" t="s">
        <v>7</v>
      </c>
      <c r="I1" s="51" t="s">
        <v>8</v>
      </c>
      <c r="J1" s="51" t="s">
        <v>9</v>
      </c>
      <c r="K1" s="51" t="s">
        <v>18</v>
      </c>
      <c r="L1" s="51" t="s">
        <v>17</v>
      </c>
      <c r="M1" s="51" t="s">
        <v>10</v>
      </c>
      <c r="N1" s="53" t="s">
        <v>11</v>
      </c>
      <c r="O1" s="53" t="s">
        <v>12</v>
      </c>
      <c r="P1" s="54" t="s">
        <v>13</v>
      </c>
      <c r="Q1" s="55" t="s">
        <v>14</v>
      </c>
      <c r="R1" s="55" t="s">
        <v>401</v>
      </c>
      <c r="S1" s="55" t="s">
        <v>16</v>
      </c>
      <c r="T1" s="55" t="s">
        <v>317</v>
      </c>
      <c r="U1" s="41" t="s">
        <v>399</v>
      </c>
      <c r="V1" s="41" t="s">
        <v>400</v>
      </c>
    </row>
    <row r="2" spans="1:22" s="61" customFormat="1" ht="14.4">
      <c r="A2" s="48">
        <v>1</v>
      </c>
      <c r="B2" s="24" t="s">
        <v>19</v>
      </c>
      <c r="C2" s="24" t="s">
        <v>335</v>
      </c>
      <c r="D2" s="25" t="s">
        <v>20</v>
      </c>
      <c r="E2" s="24">
        <v>8</v>
      </c>
      <c r="F2" s="24">
        <v>4</v>
      </c>
      <c r="G2" s="43">
        <v>1.19</v>
      </c>
      <c r="H2" s="43">
        <v>0.37878899999999999</v>
      </c>
      <c r="I2" s="26">
        <v>10</v>
      </c>
      <c r="J2" s="26">
        <v>5</v>
      </c>
      <c r="K2" s="27">
        <v>2149413.6800000002</v>
      </c>
      <c r="L2" s="27">
        <v>5066931.8260000004</v>
      </c>
      <c r="M2" s="28">
        <v>0.11269</v>
      </c>
      <c r="N2" s="29">
        <v>0.68515300000000001</v>
      </c>
      <c r="O2" s="25">
        <v>0.76</v>
      </c>
      <c r="P2" s="35">
        <v>78.539816000000002</v>
      </c>
      <c r="Q2" s="44" t="s">
        <v>398</v>
      </c>
      <c r="R2" s="44" t="s">
        <v>403</v>
      </c>
      <c r="S2" s="44" t="s">
        <v>21</v>
      </c>
      <c r="T2" s="44" t="s">
        <v>389</v>
      </c>
      <c r="U2" s="44">
        <v>-72.395653999999993</v>
      </c>
      <c r="V2" s="44">
        <v>5.3519449999999997</v>
      </c>
    </row>
    <row r="3" spans="1:22" ht="14.4">
      <c r="A3" s="48">
        <v>2</v>
      </c>
      <c r="B3" s="24" t="s">
        <v>22</v>
      </c>
      <c r="C3" s="24" t="s">
        <v>345</v>
      </c>
      <c r="D3" s="25" t="s">
        <v>20</v>
      </c>
      <c r="E3" s="24">
        <v>7</v>
      </c>
      <c r="F3" s="24">
        <v>2</v>
      </c>
      <c r="G3" s="43">
        <v>0.37</v>
      </c>
      <c r="H3" s="43">
        <v>0.117775</v>
      </c>
      <c r="I3" s="26">
        <v>5</v>
      </c>
      <c r="J3" s="26">
        <v>2.5</v>
      </c>
      <c r="K3" s="27">
        <v>2149411.0350000001</v>
      </c>
      <c r="L3" s="27">
        <v>5066939.1849999996</v>
      </c>
      <c r="M3" s="28">
        <v>1.0893999999999999E-2</v>
      </c>
      <c r="N3" s="29">
        <v>5.7957000000000002E-2</v>
      </c>
      <c r="O3" s="25">
        <v>0.76</v>
      </c>
      <c r="P3" s="35">
        <v>19.634954</v>
      </c>
      <c r="Q3" s="44" t="s">
        <v>398</v>
      </c>
      <c r="R3" s="44" t="s">
        <v>403</v>
      </c>
      <c r="S3" s="44" t="s">
        <v>21</v>
      </c>
      <c r="T3" s="44" t="s">
        <v>389</v>
      </c>
      <c r="U3" s="44">
        <v>-72.395587000000006</v>
      </c>
      <c r="V3" s="44">
        <v>5.3519209999999999</v>
      </c>
    </row>
    <row r="4" spans="1:22" ht="14.4">
      <c r="A4" s="48">
        <v>3</v>
      </c>
      <c r="B4" s="24" t="s">
        <v>22</v>
      </c>
      <c r="C4" s="24" t="s">
        <v>345</v>
      </c>
      <c r="D4" s="25" t="s">
        <v>20</v>
      </c>
      <c r="E4" s="24">
        <v>6</v>
      </c>
      <c r="F4" s="24">
        <v>2</v>
      </c>
      <c r="G4" s="43">
        <v>0.4</v>
      </c>
      <c r="H4" s="43">
        <v>0.12732399999999999</v>
      </c>
      <c r="I4" s="26">
        <v>7.5</v>
      </c>
      <c r="J4" s="26">
        <v>3.75</v>
      </c>
      <c r="K4" s="27">
        <v>2149412.29</v>
      </c>
      <c r="L4" s="27">
        <v>5066944.551</v>
      </c>
      <c r="M4" s="28">
        <v>1.2732E-2</v>
      </c>
      <c r="N4" s="29">
        <v>5.806E-2</v>
      </c>
      <c r="O4" s="25">
        <v>0.76</v>
      </c>
      <c r="P4" s="35">
        <v>44.178646999999998</v>
      </c>
      <c r="Q4" s="44" t="s">
        <v>398</v>
      </c>
      <c r="R4" s="44" t="s">
        <v>403</v>
      </c>
      <c r="S4" s="44" t="s">
        <v>21</v>
      </c>
      <c r="T4" s="44" t="s">
        <v>389</v>
      </c>
      <c r="U4" s="44">
        <v>-72.395538999999999</v>
      </c>
      <c r="V4" s="44">
        <v>5.3519319999999997</v>
      </c>
    </row>
    <row r="5" spans="1:22" ht="14.4">
      <c r="A5" s="48">
        <v>4</v>
      </c>
      <c r="B5" s="24" t="s">
        <v>24</v>
      </c>
      <c r="C5" s="24" t="s">
        <v>351</v>
      </c>
      <c r="D5" s="25" t="s">
        <v>326</v>
      </c>
      <c r="E5" s="24">
        <v>9</v>
      </c>
      <c r="F5" s="24">
        <v>4</v>
      </c>
      <c r="G5" s="43">
        <v>0.57999999999999996</v>
      </c>
      <c r="H5" s="43">
        <v>0.18462000000000001</v>
      </c>
      <c r="I5" s="26">
        <v>7.5</v>
      </c>
      <c r="J5" s="26">
        <v>3.75</v>
      </c>
      <c r="K5" s="27">
        <v>2149412.1710000001</v>
      </c>
      <c r="L5" s="27">
        <v>5066951.97</v>
      </c>
      <c r="M5" s="28">
        <v>2.6769999999999999E-2</v>
      </c>
      <c r="N5" s="29">
        <v>0.18310599999999999</v>
      </c>
      <c r="O5" s="25">
        <v>0.76</v>
      </c>
      <c r="P5" s="35">
        <v>44.178646999999998</v>
      </c>
      <c r="Q5" s="44" t="s">
        <v>398</v>
      </c>
      <c r="R5" s="44" t="s">
        <v>403</v>
      </c>
      <c r="S5" s="44" t="s">
        <v>21</v>
      </c>
      <c r="T5" s="44" t="s">
        <v>389</v>
      </c>
      <c r="U5" s="44">
        <v>-72.395471999999998</v>
      </c>
      <c r="V5" s="44">
        <v>5.3519310000000004</v>
      </c>
    </row>
    <row r="6" spans="1:22" ht="14.4">
      <c r="A6" s="48">
        <v>5</v>
      </c>
      <c r="B6" s="24" t="s">
        <v>19</v>
      </c>
      <c r="C6" s="24" t="s">
        <v>335</v>
      </c>
      <c r="D6" s="25" t="s">
        <v>20</v>
      </c>
      <c r="E6" s="24">
        <v>9</v>
      </c>
      <c r="F6" s="24">
        <v>4</v>
      </c>
      <c r="G6" s="43">
        <v>0.95</v>
      </c>
      <c r="H6" s="43">
        <v>0.302394</v>
      </c>
      <c r="I6" s="26">
        <v>10.9</v>
      </c>
      <c r="J6" s="26">
        <v>5.45</v>
      </c>
      <c r="K6" s="27">
        <v>2149409.3459999999</v>
      </c>
      <c r="L6" s="27">
        <v>5066952.2779999999</v>
      </c>
      <c r="M6" s="28">
        <v>7.1818999999999994E-2</v>
      </c>
      <c r="N6" s="29">
        <v>0.49124000000000001</v>
      </c>
      <c r="O6" s="25">
        <v>0.76</v>
      </c>
      <c r="P6" s="35">
        <v>93.313156000000006</v>
      </c>
      <c r="Q6" s="44" t="s">
        <v>398</v>
      </c>
      <c r="R6" s="44" t="s">
        <v>403</v>
      </c>
      <c r="S6" s="44" t="s">
        <v>21</v>
      </c>
      <c r="T6" s="44" t="s">
        <v>389</v>
      </c>
      <c r="U6" s="44">
        <v>-72.395469000000006</v>
      </c>
      <c r="V6" s="44">
        <v>5.3519050000000004</v>
      </c>
    </row>
    <row r="7" spans="1:22" ht="14.4">
      <c r="A7" s="48">
        <v>6</v>
      </c>
      <c r="B7" s="24" t="s">
        <v>19</v>
      </c>
      <c r="C7" s="24" t="s">
        <v>335</v>
      </c>
      <c r="D7" s="25" t="s">
        <v>20</v>
      </c>
      <c r="E7" s="24">
        <v>7</v>
      </c>
      <c r="F7" s="24">
        <v>5</v>
      </c>
      <c r="G7" s="43">
        <v>0.38</v>
      </c>
      <c r="H7" s="43">
        <v>0.120958</v>
      </c>
      <c r="I7" s="26">
        <v>3</v>
      </c>
      <c r="J7" s="26">
        <v>1.5</v>
      </c>
      <c r="K7" s="27">
        <v>2149390.9580000001</v>
      </c>
      <c r="L7" s="27">
        <v>5066937.5029999996</v>
      </c>
      <c r="M7" s="28">
        <v>1.1490999999999999E-2</v>
      </c>
      <c r="N7" s="29">
        <v>6.1131999999999999E-2</v>
      </c>
      <c r="O7" s="25">
        <v>0.76</v>
      </c>
      <c r="P7" s="35">
        <v>7.0685830000000003</v>
      </c>
      <c r="Q7" s="44" t="s">
        <v>398</v>
      </c>
      <c r="R7" s="44" t="s">
        <v>403</v>
      </c>
      <c r="S7" s="44" t="s">
        <v>21</v>
      </c>
      <c r="T7" s="44" t="s">
        <v>389</v>
      </c>
      <c r="U7" s="44">
        <v>-72.395602999999994</v>
      </c>
      <c r="V7" s="44">
        <v>5.3517390000000002</v>
      </c>
    </row>
    <row r="8" spans="1:22" ht="14.4">
      <c r="A8" s="48">
        <v>7</v>
      </c>
      <c r="B8" s="24" t="s">
        <v>26</v>
      </c>
      <c r="C8" s="24" t="s">
        <v>357</v>
      </c>
      <c r="D8" s="25" t="s">
        <v>326</v>
      </c>
      <c r="E8" s="24">
        <v>7</v>
      </c>
      <c r="F8" s="24">
        <v>3</v>
      </c>
      <c r="G8" s="43">
        <v>0.36</v>
      </c>
      <c r="H8" s="43">
        <v>0.114592</v>
      </c>
      <c r="I8" s="26">
        <v>4</v>
      </c>
      <c r="J8" s="26">
        <v>2</v>
      </c>
      <c r="K8" s="27">
        <v>2149389.7930000001</v>
      </c>
      <c r="L8" s="27">
        <v>5066938.7779999999</v>
      </c>
      <c r="M8" s="28">
        <v>1.0312999999999999E-2</v>
      </c>
      <c r="N8" s="29">
        <v>5.4865999999999998E-2</v>
      </c>
      <c r="O8" s="25">
        <v>0.76</v>
      </c>
      <c r="P8" s="35">
        <v>12.566371</v>
      </c>
      <c r="Q8" s="44" t="s">
        <v>398</v>
      </c>
      <c r="R8" s="44" t="s">
        <v>403</v>
      </c>
      <c r="S8" s="44" t="s">
        <v>21</v>
      </c>
      <c r="T8" s="44" t="s">
        <v>389</v>
      </c>
      <c r="U8" s="44">
        <v>-72.395590999999996</v>
      </c>
      <c r="V8" s="44">
        <v>5.3517289999999997</v>
      </c>
    </row>
    <row r="9" spans="1:22" ht="14.4">
      <c r="A9" s="48">
        <v>8</v>
      </c>
      <c r="B9" s="24" t="s">
        <v>27</v>
      </c>
      <c r="C9" s="24" t="s">
        <v>343</v>
      </c>
      <c r="D9" s="25" t="s">
        <v>326</v>
      </c>
      <c r="E9" s="24">
        <v>10</v>
      </c>
      <c r="F9" s="24">
        <v>2</v>
      </c>
      <c r="G9" s="43">
        <v>0.83</v>
      </c>
      <c r="H9" s="43">
        <v>0.26419700000000002</v>
      </c>
      <c r="I9" s="26">
        <v>12</v>
      </c>
      <c r="J9" s="26">
        <v>6</v>
      </c>
      <c r="K9" s="27">
        <v>2149384.574</v>
      </c>
      <c r="L9" s="27">
        <v>5066945.5080000004</v>
      </c>
      <c r="M9" s="28">
        <v>5.4821000000000002E-2</v>
      </c>
      <c r="N9" s="29">
        <v>0.41663899999999998</v>
      </c>
      <c r="O9" s="25">
        <v>0.76</v>
      </c>
      <c r="P9" s="35">
        <v>113.097336</v>
      </c>
      <c r="Q9" s="44" t="s">
        <v>398</v>
      </c>
      <c r="R9" s="44" t="s">
        <v>403</v>
      </c>
      <c r="S9" s="44" t="s">
        <v>21</v>
      </c>
      <c r="T9" s="44" t="s">
        <v>389</v>
      </c>
      <c r="U9" s="44">
        <v>-72.395529999999994</v>
      </c>
      <c r="V9" s="44">
        <v>5.3516810000000001</v>
      </c>
    </row>
    <row r="10" spans="1:22" ht="14.4">
      <c r="A10" s="48">
        <v>9</v>
      </c>
      <c r="B10" s="24" t="s">
        <v>26</v>
      </c>
      <c r="C10" s="24" t="s">
        <v>357</v>
      </c>
      <c r="D10" s="25" t="s">
        <v>326</v>
      </c>
      <c r="E10" s="24">
        <v>10</v>
      </c>
      <c r="F10" s="24">
        <v>4</v>
      </c>
      <c r="G10" s="43">
        <v>0.42</v>
      </c>
      <c r="H10" s="43">
        <v>0.13369</v>
      </c>
      <c r="I10" s="26">
        <v>4</v>
      </c>
      <c r="J10" s="26">
        <v>2</v>
      </c>
      <c r="K10" s="27">
        <v>2149383.625</v>
      </c>
      <c r="L10" s="27">
        <v>5066945.7460000003</v>
      </c>
      <c r="M10" s="28">
        <v>1.4037000000000001E-2</v>
      </c>
      <c r="N10" s="29">
        <v>0.106685</v>
      </c>
      <c r="O10" s="25">
        <v>0.76</v>
      </c>
      <c r="P10" s="35">
        <v>12.566371</v>
      </c>
      <c r="Q10" s="44" t="s">
        <v>398</v>
      </c>
      <c r="R10" s="44" t="s">
        <v>403</v>
      </c>
      <c r="S10" s="44" t="s">
        <v>21</v>
      </c>
      <c r="T10" s="44" t="s">
        <v>389</v>
      </c>
      <c r="U10" s="44">
        <v>-72.395527999999999</v>
      </c>
      <c r="V10" s="44">
        <v>5.3516729999999999</v>
      </c>
    </row>
    <row r="11" spans="1:22" ht="14.4">
      <c r="A11" s="48">
        <v>10</v>
      </c>
      <c r="B11" s="24" t="s">
        <v>27</v>
      </c>
      <c r="C11" s="24" t="s">
        <v>343</v>
      </c>
      <c r="D11" s="25" t="s">
        <v>326</v>
      </c>
      <c r="E11" s="24">
        <v>10</v>
      </c>
      <c r="F11" s="24">
        <v>2</v>
      </c>
      <c r="G11" s="43">
        <v>0.92</v>
      </c>
      <c r="H11" s="43">
        <v>0.29284500000000002</v>
      </c>
      <c r="I11" s="26">
        <v>7</v>
      </c>
      <c r="J11" s="26">
        <v>3.5</v>
      </c>
      <c r="K11" s="27">
        <v>2149385.4219999998</v>
      </c>
      <c r="L11" s="27">
        <v>5066947.37</v>
      </c>
      <c r="M11" s="28">
        <v>6.7353999999999997E-2</v>
      </c>
      <c r="N11" s="29">
        <v>0.51189300000000004</v>
      </c>
      <c r="O11" s="25">
        <v>0.76</v>
      </c>
      <c r="P11" s="35">
        <v>38.48451</v>
      </c>
      <c r="Q11" s="44" t="s">
        <v>398</v>
      </c>
      <c r="R11" s="44" t="s">
        <v>403</v>
      </c>
      <c r="S11" s="44" t="s">
        <v>21</v>
      </c>
      <c r="T11" s="44" t="s">
        <v>389</v>
      </c>
      <c r="U11" s="44">
        <v>-72.395514000000006</v>
      </c>
      <c r="V11" s="44">
        <v>5.3516890000000004</v>
      </c>
    </row>
    <row r="12" spans="1:22" ht="14.4">
      <c r="A12" s="48">
        <v>11</v>
      </c>
      <c r="B12" s="24" t="s">
        <v>30</v>
      </c>
      <c r="C12" s="24" t="s">
        <v>349</v>
      </c>
      <c r="D12" s="25" t="s">
        <v>31</v>
      </c>
      <c r="E12" s="24">
        <v>7</v>
      </c>
      <c r="F12" s="24">
        <v>5</v>
      </c>
      <c r="G12" s="43">
        <v>0.39</v>
      </c>
      <c r="H12" s="43">
        <v>0.124141</v>
      </c>
      <c r="I12" s="26">
        <v>5</v>
      </c>
      <c r="J12" s="26">
        <v>2.5</v>
      </c>
      <c r="K12" s="27">
        <v>2149389.7379999999</v>
      </c>
      <c r="L12" s="27">
        <v>5066950.8930000002</v>
      </c>
      <c r="M12" s="28">
        <v>1.2104E-2</v>
      </c>
      <c r="N12" s="29">
        <v>6.4392000000000005E-2</v>
      </c>
      <c r="O12" s="25">
        <v>0.76</v>
      </c>
      <c r="P12" s="35">
        <v>19.634954</v>
      </c>
      <c r="Q12" s="44" t="s">
        <v>398</v>
      </c>
      <c r="R12" s="44" t="s">
        <v>403</v>
      </c>
      <c r="S12" s="44" t="s">
        <v>21</v>
      </c>
      <c r="T12" s="44" t="s">
        <v>389</v>
      </c>
      <c r="U12" s="44">
        <v>-72.395482000000001</v>
      </c>
      <c r="V12" s="44">
        <v>5.3517279999999996</v>
      </c>
    </row>
    <row r="13" spans="1:22" ht="14.4">
      <c r="A13" s="48">
        <v>12</v>
      </c>
      <c r="B13" s="24" t="s">
        <v>32</v>
      </c>
      <c r="C13" s="24" t="s">
        <v>371</v>
      </c>
      <c r="D13" s="25" t="s">
        <v>33</v>
      </c>
      <c r="E13" s="24">
        <v>10</v>
      </c>
      <c r="F13" s="24">
        <v>7</v>
      </c>
      <c r="G13" s="43">
        <v>0.47</v>
      </c>
      <c r="H13" s="43">
        <v>0.14960599999999999</v>
      </c>
      <c r="I13" s="26">
        <v>4.8</v>
      </c>
      <c r="J13" s="26">
        <v>2.4</v>
      </c>
      <c r="K13" s="27">
        <v>2149391.8390000002</v>
      </c>
      <c r="L13" s="27">
        <v>5066956.3540000003</v>
      </c>
      <c r="M13" s="28">
        <v>1.7579000000000001E-2</v>
      </c>
      <c r="N13" s="29">
        <v>0.13359799999999999</v>
      </c>
      <c r="O13" s="25">
        <v>0.76</v>
      </c>
      <c r="P13" s="35">
        <v>18.095573999999999</v>
      </c>
      <c r="Q13" s="44" t="s">
        <v>398</v>
      </c>
      <c r="R13" s="44" t="s">
        <v>403</v>
      </c>
      <c r="S13" s="44" t="s">
        <v>21</v>
      </c>
      <c r="T13" s="44" t="s">
        <v>389</v>
      </c>
      <c r="U13" s="44">
        <v>-72.395432</v>
      </c>
      <c r="V13" s="44">
        <v>5.3517469999999996</v>
      </c>
    </row>
    <row r="14" spans="1:22" ht="14.4">
      <c r="A14" s="48">
        <v>13</v>
      </c>
      <c r="B14" s="24" t="s">
        <v>32</v>
      </c>
      <c r="C14" s="24" t="s">
        <v>371</v>
      </c>
      <c r="D14" s="25" t="s">
        <v>33</v>
      </c>
      <c r="E14" s="24">
        <v>12</v>
      </c>
      <c r="F14" s="24">
        <v>5</v>
      </c>
      <c r="G14" s="43">
        <v>0.98</v>
      </c>
      <c r="H14" s="43">
        <v>0.311944</v>
      </c>
      <c r="I14" s="26">
        <v>7.3</v>
      </c>
      <c r="J14" s="26">
        <v>3.65</v>
      </c>
      <c r="K14" s="27">
        <v>2149394.7280000001</v>
      </c>
      <c r="L14" s="27">
        <v>5066960.9040000001</v>
      </c>
      <c r="M14" s="28">
        <v>7.6425999999999994E-2</v>
      </c>
      <c r="N14" s="29">
        <v>0.69700700000000004</v>
      </c>
      <c r="O14" s="25">
        <v>0.76</v>
      </c>
      <c r="P14" s="35">
        <v>41.853867999999999</v>
      </c>
      <c r="Q14" s="44" t="s">
        <v>398</v>
      </c>
      <c r="R14" s="44" t="s">
        <v>403</v>
      </c>
      <c r="S14" s="44" t="s">
        <v>21</v>
      </c>
      <c r="T14" s="44" t="s">
        <v>389</v>
      </c>
      <c r="U14" s="44">
        <v>-72.395391000000004</v>
      </c>
      <c r="V14" s="44">
        <v>5.3517729999999997</v>
      </c>
    </row>
    <row r="15" spans="1:22" ht="14.4">
      <c r="A15" s="48">
        <v>14</v>
      </c>
      <c r="B15" s="24" t="s">
        <v>32</v>
      </c>
      <c r="C15" s="24" t="s">
        <v>371</v>
      </c>
      <c r="D15" s="25" t="s">
        <v>33</v>
      </c>
      <c r="E15" s="24">
        <v>12</v>
      </c>
      <c r="F15" s="24">
        <v>4</v>
      </c>
      <c r="G15" s="43">
        <v>0.5</v>
      </c>
      <c r="H15" s="43">
        <v>0.15915499999999999</v>
      </c>
      <c r="I15" s="26">
        <v>5</v>
      </c>
      <c r="J15" s="26">
        <v>2.5</v>
      </c>
      <c r="K15" s="27">
        <v>2149394.148</v>
      </c>
      <c r="L15" s="27">
        <v>5066965.7779999999</v>
      </c>
      <c r="M15" s="28">
        <v>1.9893999999999998E-2</v>
      </c>
      <c r="N15" s="29">
        <v>0.18143699999999999</v>
      </c>
      <c r="O15" s="25">
        <v>0.76</v>
      </c>
      <c r="P15" s="35">
        <v>19.634954</v>
      </c>
      <c r="Q15" s="44" t="s">
        <v>398</v>
      </c>
      <c r="R15" s="44" t="s">
        <v>403</v>
      </c>
      <c r="S15" s="44" t="s">
        <v>21</v>
      </c>
      <c r="T15" s="44" t="s">
        <v>389</v>
      </c>
      <c r="U15" s="44">
        <v>-72.395347000000001</v>
      </c>
      <c r="V15" s="44">
        <v>5.3517679999999999</v>
      </c>
    </row>
    <row r="16" spans="1:22" ht="14.4">
      <c r="A16" s="48">
        <v>15</v>
      </c>
      <c r="B16" s="24" t="s">
        <v>35</v>
      </c>
      <c r="C16" s="24" t="s">
        <v>368</v>
      </c>
      <c r="D16" s="25" t="s">
        <v>326</v>
      </c>
      <c r="E16" s="24">
        <v>12</v>
      </c>
      <c r="F16" s="24">
        <v>3</v>
      </c>
      <c r="G16" s="43">
        <v>1.34</v>
      </c>
      <c r="H16" s="43">
        <v>0.426535</v>
      </c>
      <c r="I16" s="26">
        <v>10</v>
      </c>
      <c r="J16" s="26">
        <v>5</v>
      </c>
      <c r="K16" s="27">
        <v>2149392.4019999998</v>
      </c>
      <c r="L16" s="27">
        <v>5066966.375</v>
      </c>
      <c r="M16" s="28">
        <v>0.14288899999999999</v>
      </c>
      <c r="N16" s="29">
        <v>1.30315</v>
      </c>
      <c r="O16" s="25">
        <v>0.76</v>
      </c>
      <c r="P16" s="35">
        <v>78.539816000000002</v>
      </c>
      <c r="Q16" s="44" t="s">
        <v>398</v>
      </c>
      <c r="R16" s="44" t="s">
        <v>403</v>
      </c>
      <c r="S16" s="44" t="s">
        <v>21</v>
      </c>
      <c r="T16" s="44" t="s">
        <v>389</v>
      </c>
      <c r="U16" s="44">
        <v>-72.395341999999999</v>
      </c>
      <c r="V16" s="44">
        <v>5.3517520000000003</v>
      </c>
    </row>
    <row r="17" spans="1:22" ht="14.4">
      <c r="A17" s="48">
        <v>16</v>
      </c>
      <c r="B17" s="24" t="s">
        <v>32</v>
      </c>
      <c r="C17" s="24" t="s">
        <v>371</v>
      </c>
      <c r="D17" s="25" t="s">
        <v>33</v>
      </c>
      <c r="E17" s="24">
        <v>12</v>
      </c>
      <c r="F17" s="24">
        <v>6</v>
      </c>
      <c r="G17" s="43">
        <v>0.7</v>
      </c>
      <c r="H17" s="43">
        <v>0.22281699999999999</v>
      </c>
      <c r="I17" s="26">
        <v>7</v>
      </c>
      <c r="J17" s="26">
        <v>3.5</v>
      </c>
      <c r="K17" s="27">
        <v>2149391.2519999999</v>
      </c>
      <c r="L17" s="27">
        <v>5066968.5810000002</v>
      </c>
      <c r="M17" s="28">
        <v>3.8993E-2</v>
      </c>
      <c r="N17" s="29">
        <v>0.35561599999999999</v>
      </c>
      <c r="O17" s="25">
        <v>0.76</v>
      </c>
      <c r="P17" s="35">
        <v>38.48451</v>
      </c>
      <c r="Q17" s="44" t="s">
        <v>398</v>
      </c>
      <c r="R17" s="44" t="s">
        <v>403</v>
      </c>
      <c r="S17" s="44" t="s">
        <v>21</v>
      </c>
      <c r="T17" s="44" t="s">
        <v>389</v>
      </c>
      <c r="U17" s="44">
        <v>-72.395321999999993</v>
      </c>
      <c r="V17" s="44">
        <v>5.3517409999999996</v>
      </c>
    </row>
    <row r="18" spans="1:22" ht="14.4">
      <c r="A18" s="48">
        <v>17</v>
      </c>
      <c r="B18" s="24" t="s">
        <v>30</v>
      </c>
      <c r="C18" s="24" t="s">
        <v>349</v>
      </c>
      <c r="D18" s="25" t="s">
        <v>31</v>
      </c>
      <c r="E18" s="24">
        <v>9</v>
      </c>
      <c r="F18" s="24">
        <v>2</v>
      </c>
      <c r="G18" s="43">
        <v>0.8</v>
      </c>
      <c r="H18" s="43">
        <v>0.25464799999999999</v>
      </c>
      <c r="I18" s="26">
        <v>10</v>
      </c>
      <c r="J18" s="26">
        <v>5</v>
      </c>
      <c r="K18" s="27">
        <v>2149387.6839999999</v>
      </c>
      <c r="L18" s="27">
        <v>5066969.659</v>
      </c>
      <c r="M18" s="28">
        <v>5.0930000000000003E-2</v>
      </c>
      <c r="N18" s="29">
        <v>0.348358</v>
      </c>
      <c r="O18" s="25">
        <v>0.76</v>
      </c>
      <c r="P18" s="35">
        <v>78.539816000000002</v>
      </c>
      <c r="Q18" s="44" t="s">
        <v>398</v>
      </c>
      <c r="R18" s="44" t="s">
        <v>403</v>
      </c>
      <c r="S18" s="44" t="s">
        <v>21</v>
      </c>
      <c r="T18" s="44" t="s">
        <v>389</v>
      </c>
      <c r="U18" s="44">
        <v>-72.395312000000004</v>
      </c>
      <c r="V18" s="44">
        <v>5.3517089999999996</v>
      </c>
    </row>
    <row r="19" spans="1:22" ht="14.4">
      <c r="A19" s="48">
        <v>18</v>
      </c>
      <c r="B19" s="24" t="s">
        <v>27</v>
      </c>
      <c r="C19" s="24" t="s">
        <v>343</v>
      </c>
      <c r="D19" s="25" t="s">
        <v>326</v>
      </c>
      <c r="E19" s="24">
        <v>10</v>
      </c>
      <c r="F19" s="24">
        <v>4</v>
      </c>
      <c r="G19" s="43">
        <v>0.4</v>
      </c>
      <c r="H19" s="43">
        <v>0.12732399999999999</v>
      </c>
      <c r="I19" s="26">
        <v>9</v>
      </c>
      <c r="J19" s="26">
        <v>4.5</v>
      </c>
      <c r="K19" s="27">
        <v>2149390.5070000002</v>
      </c>
      <c r="L19" s="27">
        <v>5066978.6919999998</v>
      </c>
      <c r="M19" s="28">
        <v>1.2732E-2</v>
      </c>
      <c r="N19" s="29">
        <v>9.6766000000000005E-2</v>
      </c>
      <c r="O19" s="25">
        <v>0.76</v>
      </c>
      <c r="P19" s="35">
        <v>63.617251000000003</v>
      </c>
      <c r="Q19" s="44" t="s">
        <v>398</v>
      </c>
      <c r="R19" s="44" t="s">
        <v>403</v>
      </c>
      <c r="S19" s="44" t="s">
        <v>21</v>
      </c>
      <c r="T19" s="44" t="s">
        <v>389</v>
      </c>
      <c r="U19" s="44">
        <v>-72.395230999999995</v>
      </c>
      <c r="V19" s="44">
        <v>5.3517349999999997</v>
      </c>
    </row>
    <row r="20" spans="1:22" ht="15.75" customHeight="1">
      <c r="A20" s="48">
        <v>19</v>
      </c>
      <c r="B20" s="24" t="s">
        <v>32</v>
      </c>
      <c r="C20" s="24" t="s">
        <v>371</v>
      </c>
      <c r="D20" s="25" t="s">
        <v>33</v>
      </c>
      <c r="E20" s="24">
        <v>12</v>
      </c>
      <c r="F20" s="24">
        <v>6</v>
      </c>
      <c r="G20" s="43">
        <v>0.54</v>
      </c>
      <c r="H20" s="43">
        <v>0.17188700000000001</v>
      </c>
      <c r="I20" s="26">
        <v>8</v>
      </c>
      <c r="J20" s="26">
        <v>4</v>
      </c>
      <c r="K20" s="27">
        <v>2149392.34</v>
      </c>
      <c r="L20" s="27">
        <v>5066977.9709999999</v>
      </c>
      <c r="M20" s="28">
        <v>2.3205E-2</v>
      </c>
      <c r="N20" s="29">
        <v>0.21162800000000001</v>
      </c>
      <c r="O20" s="25">
        <v>0.76</v>
      </c>
      <c r="P20" s="35">
        <v>50.265481999999999</v>
      </c>
      <c r="Q20" s="44" t="s">
        <v>398</v>
      </c>
      <c r="R20" s="44" t="s">
        <v>403</v>
      </c>
      <c r="S20" s="44" t="s">
        <v>21</v>
      </c>
      <c r="T20" s="44" t="s">
        <v>389</v>
      </c>
      <c r="U20" s="44">
        <v>-72.395236999999995</v>
      </c>
      <c r="V20" s="44">
        <v>5.3517510000000001</v>
      </c>
    </row>
    <row r="21" spans="1:22" ht="15.75" customHeight="1">
      <c r="A21" s="48">
        <v>20</v>
      </c>
      <c r="B21" s="24" t="s">
        <v>19</v>
      </c>
      <c r="C21" s="24" t="s">
        <v>335</v>
      </c>
      <c r="D21" s="25" t="s">
        <v>20</v>
      </c>
      <c r="E21" s="24">
        <v>12</v>
      </c>
      <c r="F21" s="24">
        <v>6</v>
      </c>
      <c r="G21" s="43">
        <v>1.58</v>
      </c>
      <c r="H21" s="43">
        <v>0.50292999999999999</v>
      </c>
      <c r="I21" s="26">
        <v>10</v>
      </c>
      <c r="J21" s="26">
        <v>5</v>
      </c>
      <c r="K21" s="27">
        <v>2149391.1680000001</v>
      </c>
      <c r="L21" s="27">
        <v>5066981.0520000001</v>
      </c>
      <c r="M21" s="28">
        <v>0.198657</v>
      </c>
      <c r="N21" s="29">
        <v>1.8117540000000001</v>
      </c>
      <c r="O21" s="25">
        <v>0.76</v>
      </c>
      <c r="P21" s="35">
        <v>78.539816000000002</v>
      </c>
      <c r="Q21" s="44" t="s">
        <v>398</v>
      </c>
      <c r="R21" s="44" t="s">
        <v>403</v>
      </c>
      <c r="S21" s="44" t="s">
        <v>21</v>
      </c>
      <c r="T21" s="44" t="s">
        <v>389</v>
      </c>
      <c r="U21" s="44">
        <v>-72.395208999999994</v>
      </c>
      <c r="V21" s="44">
        <v>5.3517409999999996</v>
      </c>
    </row>
    <row r="22" spans="1:22" ht="15.75" customHeight="1">
      <c r="A22" s="48">
        <v>21</v>
      </c>
      <c r="B22" s="24" t="s">
        <v>36</v>
      </c>
      <c r="C22" s="24" t="s">
        <v>346</v>
      </c>
      <c r="D22" s="25" t="s">
        <v>37</v>
      </c>
      <c r="E22" s="24">
        <v>12</v>
      </c>
      <c r="F22" s="24">
        <v>4</v>
      </c>
      <c r="G22" s="43">
        <v>0.48</v>
      </c>
      <c r="H22" s="43">
        <v>0.15278900000000001</v>
      </c>
      <c r="I22" s="26">
        <v>8</v>
      </c>
      <c r="J22" s="26">
        <v>4</v>
      </c>
      <c r="K22" s="27">
        <v>2149388.2710000002</v>
      </c>
      <c r="L22" s="27">
        <v>5066981.1129999999</v>
      </c>
      <c r="M22" s="28">
        <v>1.8335000000000001E-2</v>
      </c>
      <c r="N22" s="29">
        <v>0.167212</v>
      </c>
      <c r="O22" s="25">
        <v>0.76</v>
      </c>
      <c r="P22" s="35">
        <v>50.265481999999999</v>
      </c>
      <c r="Q22" s="44" t="s">
        <v>398</v>
      </c>
      <c r="R22" s="44" t="s">
        <v>403</v>
      </c>
      <c r="S22" s="44" t="s">
        <v>21</v>
      </c>
      <c r="T22" s="44" t="s">
        <v>389</v>
      </c>
      <c r="U22" s="44">
        <v>-72.395208999999994</v>
      </c>
      <c r="V22" s="44">
        <v>5.3517140000000003</v>
      </c>
    </row>
    <row r="23" spans="1:22" ht="15.75" customHeight="1">
      <c r="A23" s="48">
        <v>22</v>
      </c>
      <c r="B23" s="24" t="s">
        <v>38</v>
      </c>
      <c r="C23" s="24" t="s">
        <v>365</v>
      </c>
      <c r="D23" s="25" t="s">
        <v>39</v>
      </c>
      <c r="E23" s="24">
        <v>12</v>
      </c>
      <c r="F23" s="24">
        <v>6</v>
      </c>
      <c r="G23" s="43">
        <v>1.6</v>
      </c>
      <c r="H23" s="43">
        <v>0.50929599999999997</v>
      </c>
      <c r="I23" s="26">
        <v>10</v>
      </c>
      <c r="J23" s="26">
        <v>5</v>
      </c>
      <c r="K23" s="27">
        <v>2149386.67</v>
      </c>
      <c r="L23" s="27">
        <v>5066980.3540000003</v>
      </c>
      <c r="M23" s="28">
        <v>0.20371800000000001</v>
      </c>
      <c r="N23" s="29">
        <v>1.8579110000000001</v>
      </c>
      <c r="O23" s="25">
        <v>0.76</v>
      </c>
      <c r="P23" s="35">
        <v>78.539816000000002</v>
      </c>
      <c r="Q23" s="44" t="s">
        <v>398</v>
      </c>
      <c r="R23" s="44" t="s">
        <v>403</v>
      </c>
      <c r="S23" s="44" t="s">
        <v>21</v>
      </c>
      <c r="T23" s="44" t="s">
        <v>389</v>
      </c>
      <c r="U23" s="44">
        <v>-72.395216000000005</v>
      </c>
      <c r="V23" s="44">
        <v>5.3517000000000001</v>
      </c>
    </row>
    <row r="24" spans="1:22" ht="15.75" customHeight="1">
      <c r="A24" s="48">
        <v>24</v>
      </c>
      <c r="B24" s="24" t="s">
        <v>27</v>
      </c>
      <c r="C24" s="24" t="s">
        <v>343</v>
      </c>
      <c r="D24" s="25" t="s">
        <v>326</v>
      </c>
      <c r="E24" s="24">
        <v>10</v>
      </c>
      <c r="F24" s="24">
        <v>2</v>
      </c>
      <c r="G24" s="43">
        <v>0.5</v>
      </c>
      <c r="H24" s="43">
        <v>0.15915499999999999</v>
      </c>
      <c r="I24" s="26">
        <v>2.2000000000000002</v>
      </c>
      <c r="J24" s="26">
        <v>1.1000000000000001</v>
      </c>
      <c r="K24" s="27">
        <v>2149391.4670000002</v>
      </c>
      <c r="L24" s="27">
        <v>5066984.58</v>
      </c>
      <c r="M24" s="28">
        <v>1.9893999999999998E-2</v>
      </c>
      <c r="N24" s="29">
        <v>0.151197</v>
      </c>
      <c r="O24" s="25">
        <v>0.76</v>
      </c>
      <c r="P24" s="35">
        <v>3.8013270000000001</v>
      </c>
      <c r="Q24" s="44" t="s">
        <v>398</v>
      </c>
      <c r="R24" s="44" t="s">
        <v>403</v>
      </c>
      <c r="S24" s="44" t="s">
        <v>21</v>
      </c>
      <c r="T24" s="44" t="s">
        <v>389</v>
      </c>
      <c r="U24" s="44">
        <v>-72.395178000000001</v>
      </c>
      <c r="V24" s="44">
        <v>5.3517429999999999</v>
      </c>
    </row>
    <row r="25" spans="1:22" ht="15.75" customHeight="1">
      <c r="A25" s="48">
        <v>25</v>
      </c>
      <c r="B25" s="24" t="s">
        <v>27</v>
      </c>
      <c r="C25" s="24" t="s">
        <v>343</v>
      </c>
      <c r="D25" s="25" t="s">
        <v>326</v>
      </c>
      <c r="E25" s="24">
        <v>13</v>
      </c>
      <c r="F25" s="24">
        <v>2</v>
      </c>
      <c r="G25" s="43">
        <v>0.53</v>
      </c>
      <c r="H25" s="43">
        <v>0.16870399999999999</v>
      </c>
      <c r="I25" s="26">
        <v>9.1</v>
      </c>
      <c r="J25" s="26">
        <v>4.55</v>
      </c>
      <c r="K25" s="27">
        <v>2149390.162</v>
      </c>
      <c r="L25" s="27">
        <v>5066985.034</v>
      </c>
      <c r="M25" s="28">
        <v>2.2353000000000001E-2</v>
      </c>
      <c r="N25" s="29">
        <v>0.22085099999999999</v>
      </c>
      <c r="O25" s="25">
        <v>0.76</v>
      </c>
      <c r="P25" s="35">
        <v>65.038821999999996</v>
      </c>
      <c r="Q25" s="44" t="s">
        <v>398</v>
      </c>
      <c r="R25" s="44" t="s">
        <v>403</v>
      </c>
      <c r="S25" s="44" t="s">
        <v>21</v>
      </c>
      <c r="T25" s="44" t="s">
        <v>389</v>
      </c>
      <c r="U25" s="44">
        <v>-72.395173999999997</v>
      </c>
      <c r="V25" s="44">
        <v>5.351731</v>
      </c>
    </row>
    <row r="26" spans="1:22" ht="15.75" customHeight="1">
      <c r="A26" s="48">
        <v>26</v>
      </c>
      <c r="B26" s="24" t="s">
        <v>27</v>
      </c>
      <c r="C26" s="24" t="s">
        <v>343</v>
      </c>
      <c r="D26" s="25" t="s">
        <v>326</v>
      </c>
      <c r="E26" s="24">
        <v>13</v>
      </c>
      <c r="F26" s="24">
        <v>3</v>
      </c>
      <c r="G26" s="43">
        <v>1.08</v>
      </c>
      <c r="H26" s="43">
        <v>0.343775</v>
      </c>
      <c r="I26" s="26">
        <v>9</v>
      </c>
      <c r="J26" s="26">
        <v>4.5</v>
      </c>
      <c r="K26" s="27">
        <v>2149391.287</v>
      </c>
      <c r="L26" s="27">
        <v>5066985.99</v>
      </c>
      <c r="M26" s="28">
        <v>9.2818999999999999E-2</v>
      </c>
      <c r="N26" s="29">
        <v>0.91705300000000001</v>
      </c>
      <c r="O26" s="25">
        <v>0.76</v>
      </c>
      <c r="P26" s="35">
        <v>63.617251000000003</v>
      </c>
      <c r="Q26" s="44" t="s">
        <v>398</v>
      </c>
      <c r="R26" s="44" t="s">
        <v>403</v>
      </c>
      <c r="S26" s="44" t="s">
        <v>21</v>
      </c>
      <c r="T26" s="44" t="s">
        <v>389</v>
      </c>
      <c r="U26" s="44">
        <v>-72.395165000000006</v>
      </c>
      <c r="V26" s="44">
        <v>5.3517419999999998</v>
      </c>
    </row>
    <row r="27" spans="1:22" ht="15.75" customHeight="1">
      <c r="A27" s="48">
        <v>27</v>
      </c>
      <c r="B27" s="24" t="s">
        <v>41</v>
      </c>
      <c r="C27" s="24" t="s">
        <v>344</v>
      </c>
      <c r="D27" s="25" t="s">
        <v>42</v>
      </c>
      <c r="E27" s="24">
        <v>6</v>
      </c>
      <c r="F27" s="24">
        <v>2</v>
      </c>
      <c r="G27" s="43">
        <v>0.5</v>
      </c>
      <c r="H27" s="43">
        <v>0.15915499999999999</v>
      </c>
      <c r="I27" s="26">
        <v>10</v>
      </c>
      <c r="J27" s="26">
        <v>5</v>
      </c>
      <c r="K27" s="27">
        <v>2149386.284</v>
      </c>
      <c r="L27" s="27">
        <v>5066985.9409999996</v>
      </c>
      <c r="M27" s="28">
        <v>1.9893999999999998E-2</v>
      </c>
      <c r="N27" s="29">
        <v>9.0717999999999993E-2</v>
      </c>
      <c r="O27" s="25">
        <v>0.76</v>
      </c>
      <c r="P27" s="35">
        <v>78.539816000000002</v>
      </c>
      <c r="Q27" s="44" t="s">
        <v>398</v>
      </c>
      <c r="R27" s="44" t="s">
        <v>403</v>
      </c>
      <c r="S27" s="44" t="s">
        <v>21</v>
      </c>
      <c r="T27" s="44" t="s">
        <v>389</v>
      </c>
      <c r="U27" s="44">
        <v>-72.395165000000006</v>
      </c>
      <c r="V27" s="44">
        <v>5.3516959999999996</v>
      </c>
    </row>
    <row r="28" spans="1:22" ht="15.75" customHeight="1">
      <c r="A28" s="48">
        <v>28</v>
      </c>
      <c r="B28" s="24" t="s">
        <v>35</v>
      </c>
      <c r="C28" s="24" t="s">
        <v>368</v>
      </c>
      <c r="D28" s="25" t="s">
        <v>326</v>
      </c>
      <c r="E28" s="24">
        <v>11</v>
      </c>
      <c r="F28" s="24">
        <v>4</v>
      </c>
      <c r="G28" s="43">
        <v>0.55000000000000004</v>
      </c>
      <c r="H28" s="43">
        <v>0.17507</v>
      </c>
      <c r="I28" s="26">
        <v>10</v>
      </c>
      <c r="J28" s="26">
        <v>5</v>
      </c>
      <c r="K28" s="27">
        <v>2149388.3650000002</v>
      </c>
      <c r="L28" s="27">
        <v>5066991.2060000002</v>
      </c>
      <c r="M28" s="28">
        <v>2.4072E-2</v>
      </c>
      <c r="N28" s="29">
        <v>0.20124300000000001</v>
      </c>
      <c r="O28" s="25">
        <v>0.76</v>
      </c>
      <c r="P28" s="35">
        <v>78.539816000000002</v>
      </c>
      <c r="Q28" s="44" t="s">
        <v>398</v>
      </c>
      <c r="R28" s="44" t="s">
        <v>403</v>
      </c>
      <c r="S28" s="44" t="s">
        <v>21</v>
      </c>
      <c r="T28" s="44" t="s">
        <v>389</v>
      </c>
      <c r="U28" s="44">
        <v>-72.395117999999997</v>
      </c>
      <c r="V28" s="44">
        <v>5.3517150000000004</v>
      </c>
    </row>
    <row r="29" spans="1:22" ht="15.75" customHeight="1">
      <c r="A29" s="48">
        <v>29</v>
      </c>
      <c r="B29" s="24" t="s">
        <v>35</v>
      </c>
      <c r="C29" s="24" t="s">
        <v>368</v>
      </c>
      <c r="D29" s="25" t="s">
        <v>326</v>
      </c>
      <c r="E29" s="24">
        <v>10</v>
      </c>
      <c r="F29" s="24">
        <v>4</v>
      </c>
      <c r="G29" s="43">
        <v>0.41</v>
      </c>
      <c r="H29" s="43">
        <v>0.13050700000000001</v>
      </c>
      <c r="I29" s="26">
        <v>7.5</v>
      </c>
      <c r="J29" s="26">
        <v>3.75</v>
      </c>
      <c r="K29" s="27">
        <v>2149388.0890000002</v>
      </c>
      <c r="L29" s="27">
        <v>5066998.1059999997</v>
      </c>
      <c r="M29" s="28">
        <v>1.3377E-2</v>
      </c>
      <c r="N29" s="29">
        <v>0.10166500000000001</v>
      </c>
      <c r="O29" s="25">
        <v>0.76</v>
      </c>
      <c r="P29" s="35">
        <v>44.178646999999998</v>
      </c>
      <c r="Q29" s="44" t="s">
        <v>398</v>
      </c>
      <c r="R29" s="44" t="s">
        <v>403</v>
      </c>
      <c r="S29" s="44" t="s">
        <v>21</v>
      </c>
      <c r="T29" s="44" t="s">
        <v>389</v>
      </c>
      <c r="U29" s="44">
        <v>-72.395055999999997</v>
      </c>
      <c r="V29" s="44">
        <v>5.3517130000000002</v>
      </c>
    </row>
    <row r="30" spans="1:22" ht="15.75" customHeight="1">
      <c r="A30" s="48">
        <v>30</v>
      </c>
      <c r="B30" s="24" t="s">
        <v>35</v>
      </c>
      <c r="C30" s="24" t="s">
        <v>368</v>
      </c>
      <c r="D30" s="25" t="s">
        <v>326</v>
      </c>
      <c r="E30" s="24">
        <v>11</v>
      </c>
      <c r="F30" s="24">
        <v>5</v>
      </c>
      <c r="G30" s="43">
        <v>0.5</v>
      </c>
      <c r="H30" s="43">
        <v>0.15915499999999999</v>
      </c>
      <c r="I30" s="26">
        <v>9</v>
      </c>
      <c r="J30" s="26">
        <v>4.5</v>
      </c>
      <c r="K30" s="27">
        <v>2149388.0120000001</v>
      </c>
      <c r="L30" s="27">
        <v>5067001.8909999998</v>
      </c>
      <c r="M30" s="28">
        <v>1.9893999999999998E-2</v>
      </c>
      <c r="N30" s="29">
        <v>0.16631699999999999</v>
      </c>
      <c r="O30" s="25">
        <v>0.76</v>
      </c>
      <c r="P30" s="35">
        <v>63.617251000000003</v>
      </c>
      <c r="Q30" s="44" t="s">
        <v>398</v>
      </c>
      <c r="R30" s="44" t="s">
        <v>403</v>
      </c>
      <c r="S30" s="44" t="s">
        <v>21</v>
      </c>
      <c r="T30" s="44" t="s">
        <v>389</v>
      </c>
      <c r="U30" s="44">
        <v>-72.395021</v>
      </c>
      <c r="V30" s="44">
        <v>5.351712</v>
      </c>
    </row>
    <row r="31" spans="1:22" ht="15.75" customHeight="1">
      <c r="A31" s="48">
        <v>31</v>
      </c>
      <c r="B31" s="24" t="s">
        <v>35</v>
      </c>
      <c r="C31" s="24" t="s">
        <v>368</v>
      </c>
      <c r="D31" s="25" t="s">
        <v>326</v>
      </c>
      <c r="E31" s="24">
        <v>11</v>
      </c>
      <c r="F31" s="24">
        <v>5</v>
      </c>
      <c r="G31" s="43">
        <v>0.5</v>
      </c>
      <c r="H31" s="43">
        <v>0.15915499999999999</v>
      </c>
      <c r="I31" s="26">
        <v>9</v>
      </c>
      <c r="J31" s="26">
        <v>4.5</v>
      </c>
      <c r="K31" s="27">
        <v>2149387.6719999998</v>
      </c>
      <c r="L31" s="27">
        <v>5067003.4630000005</v>
      </c>
      <c r="M31" s="28">
        <v>1.9893999999999998E-2</v>
      </c>
      <c r="N31" s="29">
        <v>0.16631699999999999</v>
      </c>
      <c r="O31" s="25">
        <v>0.76</v>
      </c>
      <c r="P31" s="35">
        <v>63.617251000000003</v>
      </c>
      <c r="Q31" s="44" t="s">
        <v>398</v>
      </c>
      <c r="R31" s="44" t="s">
        <v>403</v>
      </c>
      <c r="S31" s="44" t="s">
        <v>21</v>
      </c>
      <c r="T31" s="44" t="s">
        <v>389</v>
      </c>
      <c r="U31" s="44">
        <v>-72.395007000000007</v>
      </c>
      <c r="V31" s="44">
        <v>5.3517089999999996</v>
      </c>
    </row>
    <row r="32" spans="1:22" ht="15.75" customHeight="1">
      <c r="A32" s="48">
        <v>32</v>
      </c>
      <c r="B32" s="24" t="s">
        <v>32</v>
      </c>
      <c r="C32" s="24" t="s">
        <v>371</v>
      </c>
      <c r="D32" s="25" t="s">
        <v>33</v>
      </c>
      <c r="E32" s="24">
        <v>12</v>
      </c>
      <c r="F32" s="24">
        <v>6</v>
      </c>
      <c r="G32" s="43">
        <v>0.72</v>
      </c>
      <c r="H32" s="43">
        <v>0.229183</v>
      </c>
      <c r="I32" s="26">
        <v>7</v>
      </c>
      <c r="J32" s="26">
        <v>3.5</v>
      </c>
      <c r="K32" s="27">
        <v>2149385.5980000002</v>
      </c>
      <c r="L32" s="27">
        <v>5067004.3499999996</v>
      </c>
      <c r="M32" s="28">
        <v>4.1252999999999998E-2</v>
      </c>
      <c r="N32" s="29">
        <v>0.37622699999999998</v>
      </c>
      <c r="O32" s="25">
        <v>0.76</v>
      </c>
      <c r="P32" s="35">
        <v>38.48451</v>
      </c>
      <c r="Q32" s="44" t="s">
        <v>398</v>
      </c>
      <c r="R32" s="44" t="s">
        <v>403</v>
      </c>
      <c r="S32" s="44" t="s">
        <v>21</v>
      </c>
      <c r="T32" s="44" t="s">
        <v>389</v>
      </c>
      <c r="U32" s="44">
        <v>-72.394998999999999</v>
      </c>
      <c r="V32" s="44">
        <v>5.3516899999999996</v>
      </c>
    </row>
    <row r="33" spans="1:22" ht="15.75" customHeight="1">
      <c r="A33" s="48">
        <v>33</v>
      </c>
      <c r="B33" s="24" t="s">
        <v>32</v>
      </c>
      <c r="C33" s="24" t="s">
        <v>371</v>
      </c>
      <c r="D33" s="25" t="s">
        <v>33</v>
      </c>
      <c r="E33" s="24">
        <v>12</v>
      </c>
      <c r="F33" s="24">
        <v>0</v>
      </c>
      <c r="G33" s="43">
        <v>0.62</v>
      </c>
      <c r="H33" s="43">
        <v>0.197352</v>
      </c>
      <c r="I33" s="26">
        <v>8</v>
      </c>
      <c r="J33" s="26">
        <v>4</v>
      </c>
      <c r="K33" s="27">
        <v>2149386.9879999999</v>
      </c>
      <c r="L33" s="27">
        <v>5067012.5719999997</v>
      </c>
      <c r="M33" s="28">
        <v>3.0589999999999999E-2</v>
      </c>
      <c r="N33" s="29">
        <v>0.27897699999999997</v>
      </c>
      <c r="O33" s="25">
        <v>0.76</v>
      </c>
      <c r="P33" s="35">
        <v>50.265481999999999</v>
      </c>
      <c r="Q33" s="44" t="s">
        <v>398</v>
      </c>
      <c r="R33" s="44" t="s">
        <v>403</v>
      </c>
      <c r="S33" s="44" t="s">
        <v>21</v>
      </c>
      <c r="T33" s="44" t="s">
        <v>389</v>
      </c>
      <c r="U33" s="44">
        <v>-72.394925000000001</v>
      </c>
      <c r="V33" s="44">
        <v>5.3517020000000004</v>
      </c>
    </row>
    <row r="34" spans="1:22" ht="15.75" customHeight="1">
      <c r="A34" s="48">
        <v>34</v>
      </c>
      <c r="B34" s="24" t="s">
        <v>19</v>
      </c>
      <c r="C34" s="24" t="s">
        <v>335</v>
      </c>
      <c r="D34" s="25" t="s">
        <v>20</v>
      </c>
      <c r="E34" s="24">
        <v>12</v>
      </c>
      <c r="F34" s="24">
        <v>7</v>
      </c>
      <c r="G34" s="43">
        <v>1.66</v>
      </c>
      <c r="H34" s="43">
        <v>0.52839400000000003</v>
      </c>
      <c r="I34" s="26">
        <v>9</v>
      </c>
      <c r="J34" s="26">
        <v>4.5</v>
      </c>
      <c r="K34" s="27">
        <v>2149384.5159999998</v>
      </c>
      <c r="L34" s="27">
        <v>5067014.852</v>
      </c>
      <c r="M34" s="28">
        <v>0.21928400000000001</v>
      </c>
      <c r="N34" s="29">
        <v>1.9998670000000001</v>
      </c>
      <c r="O34" s="25">
        <v>0.76</v>
      </c>
      <c r="P34" s="35">
        <v>63.617251000000003</v>
      </c>
      <c r="Q34" s="44" t="s">
        <v>398</v>
      </c>
      <c r="R34" s="44" t="s">
        <v>403</v>
      </c>
      <c r="S34" s="44" t="s">
        <v>21</v>
      </c>
      <c r="T34" s="44" t="s">
        <v>389</v>
      </c>
      <c r="U34" s="44">
        <v>-72.394903999999997</v>
      </c>
      <c r="V34" s="44">
        <v>5.35168</v>
      </c>
    </row>
    <row r="35" spans="1:22" ht="15.75" customHeight="1">
      <c r="A35" s="48">
        <v>35</v>
      </c>
      <c r="B35" s="24" t="s">
        <v>35</v>
      </c>
      <c r="C35" s="24" t="s">
        <v>368</v>
      </c>
      <c r="D35" s="25" t="s">
        <v>326</v>
      </c>
      <c r="E35" s="24">
        <v>7</v>
      </c>
      <c r="F35" s="24">
        <v>2</v>
      </c>
      <c r="G35" s="43">
        <v>0.32</v>
      </c>
      <c r="H35" s="43">
        <v>0.10185900000000001</v>
      </c>
      <c r="I35" s="26">
        <v>7</v>
      </c>
      <c r="J35" s="26">
        <v>3.5</v>
      </c>
      <c r="K35" s="27">
        <v>2149380.8650000002</v>
      </c>
      <c r="L35" s="27">
        <v>5067014.6050000004</v>
      </c>
      <c r="M35" s="28">
        <v>8.149E-3</v>
      </c>
      <c r="N35" s="29">
        <v>4.3351000000000001E-2</v>
      </c>
      <c r="O35" s="25">
        <v>0.76</v>
      </c>
      <c r="P35" s="35">
        <v>38.48451</v>
      </c>
      <c r="Q35" s="44" t="s">
        <v>398</v>
      </c>
      <c r="R35" s="44" t="s">
        <v>403</v>
      </c>
      <c r="S35" s="44" t="s">
        <v>21</v>
      </c>
      <c r="T35" s="44" t="s">
        <v>389</v>
      </c>
      <c r="U35" s="44">
        <v>-72.394907000000003</v>
      </c>
      <c r="V35" s="44">
        <v>5.3516469999999998</v>
      </c>
    </row>
    <row r="36" spans="1:22" ht="15.75" customHeight="1">
      <c r="A36" s="48">
        <v>37</v>
      </c>
      <c r="B36" s="24" t="s">
        <v>35</v>
      </c>
      <c r="C36" s="24" t="s">
        <v>368</v>
      </c>
      <c r="D36" s="25" t="s">
        <v>326</v>
      </c>
      <c r="E36" s="24">
        <v>12</v>
      </c>
      <c r="F36" s="24">
        <v>2</v>
      </c>
      <c r="G36" s="43">
        <v>0.4</v>
      </c>
      <c r="H36" s="43">
        <v>0.12732399999999999</v>
      </c>
      <c r="I36" s="26">
        <v>7</v>
      </c>
      <c r="J36" s="26">
        <v>3.5</v>
      </c>
      <c r="K36" s="27">
        <v>2149383.335</v>
      </c>
      <c r="L36" s="27">
        <v>5067017.6430000002</v>
      </c>
      <c r="M36" s="28">
        <v>1.2732E-2</v>
      </c>
      <c r="N36" s="29">
        <v>0.116119</v>
      </c>
      <c r="O36" s="25">
        <v>0.76</v>
      </c>
      <c r="P36" s="35">
        <v>38.48451</v>
      </c>
      <c r="Q36" s="44" t="s">
        <v>398</v>
      </c>
      <c r="R36" s="44" t="s">
        <v>403</v>
      </c>
      <c r="S36" s="44" t="s">
        <v>21</v>
      </c>
      <c r="T36" s="44" t="s">
        <v>389</v>
      </c>
      <c r="U36" s="44">
        <v>-72.394879000000003</v>
      </c>
      <c r="V36" s="44">
        <v>5.3516690000000002</v>
      </c>
    </row>
    <row r="37" spans="1:22" ht="15.75" customHeight="1">
      <c r="A37" s="48">
        <v>38</v>
      </c>
      <c r="B37" s="24" t="s">
        <v>32</v>
      </c>
      <c r="C37" s="24" t="s">
        <v>371</v>
      </c>
      <c r="D37" s="25" t="s">
        <v>33</v>
      </c>
      <c r="E37" s="24">
        <v>12</v>
      </c>
      <c r="F37" s="24">
        <v>6</v>
      </c>
      <c r="G37" s="43">
        <v>0.96</v>
      </c>
      <c r="H37" s="43">
        <v>0.30557699999999999</v>
      </c>
      <c r="I37" s="26">
        <v>9</v>
      </c>
      <c r="J37" s="26">
        <v>4.5</v>
      </c>
      <c r="K37" s="27">
        <v>2149385.5410000002</v>
      </c>
      <c r="L37" s="27">
        <v>5067020.96</v>
      </c>
      <c r="M37" s="28">
        <v>7.3339000000000001E-2</v>
      </c>
      <c r="N37" s="29">
        <v>0.668848</v>
      </c>
      <c r="O37" s="25">
        <v>0.76</v>
      </c>
      <c r="P37" s="35">
        <v>63.617251000000003</v>
      </c>
      <c r="Q37" s="44" t="s">
        <v>398</v>
      </c>
      <c r="R37" s="44" t="s">
        <v>403</v>
      </c>
      <c r="S37" s="44" t="s">
        <v>21</v>
      </c>
      <c r="T37" s="44" t="s">
        <v>389</v>
      </c>
      <c r="U37" s="44">
        <v>-72.394848999999994</v>
      </c>
      <c r="V37" s="44">
        <v>5.3516890000000004</v>
      </c>
    </row>
    <row r="38" spans="1:22" ht="15.75" customHeight="1">
      <c r="A38" s="48">
        <v>39</v>
      </c>
      <c r="B38" s="24" t="s">
        <v>32</v>
      </c>
      <c r="C38" s="24" t="s">
        <v>371</v>
      </c>
      <c r="D38" s="25" t="s">
        <v>33</v>
      </c>
      <c r="E38" s="24">
        <v>12</v>
      </c>
      <c r="F38" s="24">
        <v>6</v>
      </c>
      <c r="G38" s="43">
        <v>0.5</v>
      </c>
      <c r="H38" s="43">
        <v>0.15915499999999999</v>
      </c>
      <c r="I38" s="26">
        <v>10</v>
      </c>
      <c r="J38" s="26">
        <v>5</v>
      </c>
      <c r="K38" s="27">
        <v>2149383.0819999999</v>
      </c>
      <c r="L38" s="27">
        <v>5067029.4670000002</v>
      </c>
      <c r="M38" s="28">
        <v>1.9893999999999998E-2</v>
      </c>
      <c r="N38" s="29">
        <v>0.18143699999999999</v>
      </c>
      <c r="O38" s="25">
        <v>0.76</v>
      </c>
      <c r="P38" s="35">
        <v>78.539816000000002</v>
      </c>
      <c r="Q38" s="44" t="s">
        <v>398</v>
      </c>
      <c r="R38" s="44" t="s">
        <v>403</v>
      </c>
      <c r="S38" s="44" t="s">
        <v>21</v>
      </c>
      <c r="T38" s="44" t="s">
        <v>389</v>
      </c>
      <c r="U38" s="44">
        <v>-72.394772000000003</v>
      </c>
      <c r="V38" s="44">
        <v>5.351667</v>
      </c>
    </row>
    <row r="39" spans="1:22" ht="15.75" customHeight="1">
      <c r="A39" s="48">
        <v>41</v>
      </c>
      <c r="B39" s="24" t="s">
        <v>27</v>
      </c>
      <c r="C39" s="24" t="s">
        <v>343</v>
      </c>
      <c r="D39" s="25" t="s">
        <v>326</v>
      </c>
      <c r="E39" s="24">
        <v>12</v>
      </c>
      <c r="F39" s="24">
        <v>2</v>
      </c>
      <c r="G39" s="43">
        <v>1</v>
      </c>
      <c r="H39" s="43">
        <v>0.31830999999999998</v>
      </c>
      <c r="I39" s="26">
        <v>10</v>
      </c>
      <c r="J39" s="26">
        <v>5</v>
      </c>
      <c r="K39" s="27">
        <v>2149391.1850000001</v>
      </c>
      <c r="L39" s="27">
        <v>5067032.7939999998</v>
      </c>
      <c r="M39" s="28">
        <v>7.9576999999999995E-2</v>
      </c>
      <c r="N39" s="29">
        <v>0.72574700000000003</v>
      </c>
      <c r="O39" s="25">
        <v>0.76</v>
      </c>
      <c r="P39" s="35">
        <v>78.539816000000002</v>
      </c>
      <c r="Q39" s="44" t="s">
        <v>398</v>
      </c>
      <c r="R39" s="44" t="s">
        <v>403</v>
      </c>
      <c r="S39" s="44" t="s">
        <v>21</v>
      </c>
      <c r="T39" s="44" t="s">
        <v>389</v>
      </c>
      <c r="U39" s="44">
        <v>-72.394741999999994</v>
      </c>
      <c r="V39" s="44">
        <v>5.3517400000000004</v>
      </c>
    </row>
    <row r="40" spans="1:22" ht="15.75" customHeight="1">
      <c r="A40" s="48">
        <v>42</v>
      </c>
      <c r="B40" s="24" t="s">
        <v>27</v>
      </c>
      <c r="C40" s="24" t="s">
        <v>343</v>
      </c>
      <c r="D40" s="25" t="s">
        <v>326</v>
      </c>
      <c r="E40" s="24">
        <v>10</v>
      </c>
      <c r="F40" s="24">
        <v>1.7</v>
      </c>
      <c r="G40" s="43">
        <v>1.67</v>
      </c>
      <c r="H40" s="43">
        <v>0.53157799999999999</v>
      </c>
      <c r="I40" s="26">
        <v>10</v>
      </c>
      <c r="J40" s="26">
        <v>5</v>
      </c>
      <c r="K40" s="27">
        <v>2149391.3480000002</v>
      </c>
      <c r="L40" s="27">
        <v>5067033.7230000002</v>
      </c>
      <c r="M40" s="28">
        <v>0.22193399999999999</v>
      </c>
      <c r="N40" s="29">
        <v>1.6866950000000001</v>
      </c>
      <c r="O40" s="25">
        <v>0.76</v>
      </c>
      <c r="P40" s="35">
        <v>78.539816000000002</v>
      </c>
      <c r="Q40" s="44" t="s">
        <v>398</v>
      </c>
      <c r="R40" s="44" t="s">
        <v>403</v>
      </c>
      <c r="S40" s="44" t="s">
        <v>21</v>
      </c>
      <c r="T40" s="44" t="s">
        <v>389</v>
      </c>
      <c r="U40" s="44">
        <v>-72.394734</v>
      </c>
      <c r="V40" s="44">
        <v>5.3517419999999998</v>
      </c>
    </row>
    <row r="41" spans="1:22" ht="15.75" customHeight="1">
      <c r="A41" s="48">
        <v>43</v>
      </c>
      <c r="B41" s="24" t="s">
        <v>26</v>
      </c>
      <c r="C41" s="24" t="s">
        <v>357</v>
      </c>
      <c r="D41" s="25" t="s">
        <v>326</v>
      </c>
      <c r="E41" s="24">
        <v>12</v>
      </c>
      <c r="F41" s="24">
        <v>4</v>
      </c>
      <c r="G41" s="43">
        <v>0.9</v>
      </c>
      <c r="H41" s="43">
        <v>0.28647899999999998</v>
      </c>
      <c r="I41" s="26">
        <v>9</v>
      </c>
      <c r="J41" s="26">
        <v>4.5</v>
      </c>
      <c r="K41" s="27">
        <v>2149394.051</v>
      </c>
      <c r="L41" s="27">
        <v>5066988.8779999996</v>
      </c>
      <c r="M41" s="28">
        <v>6.4458000000000001E-2</v>
      </c>
      <c r="N41" s="29">
        <v>0.58785500000000002</v>
      </c>
      <c r="O41" s="25">
        <v>0.76</v>
      </c>
      <c r="P41" s="35">
        <v>63.617251000000003</v>
      </c>
      <c r="Q41" s="44" t="s">
        <v>398</v>
      </c>
      <c r="R41" s="44" t="s">
        <v>403</v>
      </c>
      <c r="S41" s="44" t="s">
        <v>21</v>
      </c>
      <c r="T41" s="44" t="s">
        <v>389</v>
      </c>
      <c r="U41" s="44">
        <v>-72.395139</v>
      </c>
      <c r="V41" s="44">
        <v>5.3517669999999997</v>
      </c>
    </row>
    <row r="42" spans="1:22" ht="15.75" customHeight="1">
      <c r="A42" s="48">
        <v>44</v>
      </c>
      <c r="B42" s="24" t="s">
        <v>38</v>
      </c>
      <c r="C42" s="24" t="s">
        <v>365</v>
      </c>
      <c r="D42" s="25" t="s">
        <v>39</v>
      </c>
      <c r="E42" s="24">
        <v>7</v>
      </c>
      <c r="F42" s="24">
        <v>2</v>
      </c>
      <c r="G42" s="43">
        <v>0.37</v>
      </c>
      <c r="H42" s="43">
        <v>0.117775</v>
      </c>
      <c r="I42" s="26">
        <v>9</v>
      </c>
      <c r="J42" s="26">
        <v>4.5</v>
      </c>
      <c r="K42" s="27">
        <v>2149396.33</v>
      </c>
      <c r="L42" s="27">
        <v>5066976.3449999997</v>
      </c>
      <c r="M42" s="28">
        <v>1.0893999999999999E-2</v>
      </c>
      <c r="N42" s="29">
        <v>5.7957000000000002E-2</v>
      </c>
      <c r="O42" s="25">
        <v>0.76</v>
      </c>
      <c r="P42" s="35">
        <v>63.617251000000003</v>
      </c>
      <c r="Q42" s="44" t="s">
        <v>398</v>
      </c>
      <c r="R42" s="44" t="s">
        <v>403</v>
      </c>
      <c r="S42" s="44" t="s">
        <v>21</v>
      </c>
      <c r="T42" s="44" t="s">
        <v>389</v>
      </c>
      <c r="U42" s="44">
        <v>-72.395251999999999</v>
      </c>
      <c r="V42" s="44">
        <v>5.3517869999999998</v>
      </c>
    </row>
    <row r="43" spans="1:22" ht="15.75" customHeight="1">
      <c r="A43" s="48">
        <v>45</v>
      </c>
      <c r="B43" s="24" t="s">
        <v>132</v>
      </c>
      <c r="C43" s="24" t="s">
        <v>372</v>
      </c>
      <c r="D43" s="25" t="s">
        <v>326</v>
      </c>
      <c r="E43" s="24">
        <v>8</v>
      </c>
      <c r="F43" s="24">
        <v>1.3</v>
      </c>
      <c r="G43" s="43">
        <v>1.1499999999999999</v>
      </c>
      <c r="H43" s="43">
        <v>0.36605599999999999</v>
      </c>
      <c r="I43" s="26">
        <v>12</v>
      </c>
      <c r="J43" s="26">
        <v>6</v>
      </c>
      <c r="K43" s="27">
        <v>2149409.6529999999</v>
      </c>
      <c r="L43" s="27">
        <v>5066985.2690000003</v>
      </c>
      <c r="M43" s="28">
        <v>0.105241</v>
      </c>
      <c r="N43" s="29">
        <v>0.63986699999999996</v>
      </c>
      <c r="O43" s="25">
        <v>0.76</v>
      </c>
      <c r="P43" s="35">
        <v>113.097336</v>
      </c>
      <c r="Q43" s="44" t="s">
        <v>398</v>
      </c>
      <c r="R43" s="44" t="s">
        <v>403</v>
      </c>
      <c r="S43" s="44" t="s">
        <v>21</v>
      </c>
      <c r="T43" s="44" t="s">
        <v>389</v>
      </c>
      <c r="U43" s="44">
        <v>-72.395171000000005</v>
      </c>
      <c r="V43" s="44">
        <v>5.3519079999999999</v>
      </c>
    </row>
    <row r="44" spans="1:22" ht="15.75" customHeight="1">
      <c r="A44" s="48">
        <v>46</v>
      </c>
      <c r="B44" s="24" t="s">
        <v>26</v>
      </c>
      <c r="C44" s="24" t="s">
        <v>357</v>
      </c>
      <c r="D44" s="25" t="s">
        <v>326</v>
      </c>
      <c r="E44" s="24">
        <v>7</v>
      </c>
      <c r="F44" s="24">
        <v>4</v>
      </c>
      <c r="G44" s="43">
        <v>0.35</v>
      </c>
      <c r="H44" s="43">
        <v>0.11140799999999999</v>
      </c>
      <c r="I44" s="26">
        <v>12</v>
      </c>
      <c r="J44" s="26">
        <v>6</v>
      </c>
      <c r="K44" s="27">
        <v>2149394.2209999999</v>
      </c>
      <c r="L44" s="27">
        <v>5067012.1100000003</v>
      </c>
      <c r="M44" s="28">
        <v>9.7479999999999997E-3</v>
      </c>
      <c r="N44" s="29">
        <v>5.1860999999999997E-2</v>
      </c>
      <c r="O44" s="25">
        <v>0.76</v>
      </c>
      <c r="P44" s="35">
        <v>113.097336</v>
      </c>
      <c r="Q44" s="44" t="s">
        <v>398</v>
      </c>
      <c r="R44" s="44" t="s">
        <v>403</v>
      </c>
      <c r="S44" s="44" t="s">
        <v>21</v>
      </c>
      <c r="T44" s="44" t="s">
        <v>389</v>
      </c>
      <c r="U44" s="44">
        <v>-72.394929000000005</v>
      </c>
      <c r="V44" s="44">
        <v>5.3517679999999999</v>
      </c>
    </row>
    <row r="45" spans="1:22" ht="15.75" customHeight="1">
      <c r="A45" s="48">
        <v>47</v>
      </c>
      <c r="B45" s="24" t="s">
        <v>32</v>
      </c>
      <c r="C45" s="24" t="s">
        <v>371</v>
      </c>
      <c r="D45" s="25" t="s">
        <v>33</v>
      </c>
      <c r="E45" s="24">
        <v>12</v>
      </c>
      <c r="F45" s="24">
        <v>5</v>
      </c>
      <c r="G45" s="43">
        <v>0.8</v>
      </c>
      <c r="H45" s="43">
        <v>0.25464799999999999</v>
      </c>
      <c r="I45" s="26">
        <v>11</v>
      </c>
      <c r="J45" s="26">
        <v>5.5</v>
      </c>
      <c r="K45" s="27">
        <v>2149389.6140000001</v>
      </c>
      <c r="L45" s="27">
        <v>5067024.8339999998</v>
      </c>
      <c r="M45" s="28">
        <v>5.0930000000000003E-2</v>
      </c>
      <c r="N45" s="29">
        <v>0.464478</v>
      </c>
      <c r="O45" s="25">
        <v>0.76</v>
      </c>
      <c r="P45" s="35">
        <v>95.033178000000007</v>
      </c>
      <c r="Q45" s="44" t="s">
        <v>398</v>
      </c>
      <c r="R45" s="44" t="s">
        <v>403</v>
      </c>
      <c r="S45" s="44" t="s">
        <v>21</v>
      </c>
      <c r="T45" s="44" t="s">
        <v>389</v>
      </c>
      <c r="U45" s="44">
        <v>-72.394813999999997</v>
      </c>
      <c r="V45" s="44">
        <v>5.3517260000000002</v>
      </c>
    </row>
    <row r="46" spans="1:22" ht="15.75" customHeight="1">
      <c r="A46" s="48">
        <v>48</v>
      </c>
      <c r="B46" s="24" t="s">
        <v>35</v>
      </c>
      <c r="C46" s="24" t="s">
        <v>368</v>
      </c>
      <c r="D46" s="25" t="s">
        <v>326</v>
      </c>
      <c r="E46" s="24">
        <v>12</v>
      </c>
      <c r="F46" s="24">
        <v>4</v>
      </c>
      <c r="G46" s="43">
        <v>1.6</v>
      </c>
      <c r="H46" s="43">
        <v>0.50929599999999997</v>
      </c>
      <c r="I46" s="26">
        <v>9</v>
      </c>
      <c r="J46" s="26">
        <v>4.5</v>
      </c>
      <c r="K46" s="27">
        <v>2149381.952</v>
      </c>
      <c r="L46" s="27">
        <v>5067032.1689999998</v>
      </c>
      <c r="M46" s="28">
        <v>0.20371800000000001</v>
      </c>
      <c r="N46" s="29">
        <v>1.8579110000000001</v>
      </c>
      <c r="O46" s="25">
        <v>0.76</v>
      </c>
      <c r="P46" s="35">
        <v>63.617251000000003</v>
      </c>
      <c r="Q46" s="44" t="s">
        <v>398</v>
      </c>
      <c r="R46" s="44" t="s">
        <v>403</v>
      </c>
      <c r="S46" s="44" t="s">
        <v>21</v>
      </c>
      <c r="T46" s="44" t="s">
        <v>389</v>
      </c>
      <c r="U46" s="44">
        <v>-72.394748000000007</v>
      </c>
      <c r="V46" s="44">
        <v>5.3516570000000003</v>
      </c>
    </row>
    <row r="47" spans="1:22" ht="15.75" customHeight="1">
      <c r="A47" s="48">
        <v>49</v>
      </c>
      <c r="B47" s="24" t="s">
        <v>35</v>
      </c>
      <c r="C47" s="24" t="s">
        <v>368</v>
      </c>
      <c r="D47" s="25" t="s">
        <v>326</v>
      </c>
      <c r="E47" s="24">
        <v>10</v>
      </c>
      <c r="F47" s="24">
        <v>3</v>
      </c>
      <c r="G47" s="43">
        <v>1</v>
      </c>
      <c r="H47" s="43">
        <v>0.31830999999999998</v>
      </c>
      <c r="I47" s="26">
        <v>9</v>
      </c>
      <c r="J47" s="26">
        <v>4.5</v>
      </c>
      <c r="K47" s="27">
        <v>2149382.591</v>
      </c>
      <c r="L47" s="27">
        <v>5067030.1090000002</v>
      </c>
      <c r="M47" s="28">
        <v>7.9576999999999995E-2</v>
      </c>
      <c r="N47" s="29">
        <v>0.60478900000000002</v>
      </c>
      <c r="O47" s="25">
        <v>0.76</v>
      </c>
      <c r="P47" s="35">
        <v>63.617251000000003</v>
      </c>
      <c r="Q47" s="44" t="s">
        <v>398</v>
      </c>
      <c r="R47" s="44" t="s">
        <v>403</v>
      </c>
      <c r="S47" s="44" t="s">
        <v>21</v>
      </c>
      <c r="T47" s="44" t="s">
        <v>389</v>
      </c>
      <c r="U47" s="44">
        <v>-72.394767000000002</v>
      </c>
      <c r="V47" s="44">
        <v>5.3516630000000003</v>
      </c>
    </row>
    <row r="48" spans="1:22" ht="15.75" customHeight="1">
      <c r="A48" s="48">
        <v>50</v>
      </c>
      <c r="B48" s="24" t="s">
        <v>35</v>
      </c>
      <c r="C48" s="24" t="s">
        <v>368</v>
      </c>
      <c r="D48" s="25" t="s">
        <v>326</v>
      </c>
      <c r="E48" s="24">
        <v>10</v>
      </c>
      <c r="F48" s="24">
        <v>3</v>
      </c>
      <c r="G48" s="43">
        <v>1.6</v>
      </c>
      <c r="H48" s="43">
        <v>0.50929599999999997</v>
      </c>
      <c r="I48" s="26">
        <v>9</v>
      </c>
      <c r="J48" s="26">
        <v>4.5</v>
      </c>
      <c r="K48" s="27">
        <v>2149382.446</v>
      </c>
      <c r="L48" s="27">
        <v>5067026.5</v>
      </c>
      <c r="M48" s="28">
        <v>0.20371800000000001</v>
      </c>
      <c r="N48" s="29">
        <v>1.5482590000000001</v>
      </c>
      <c r="O48" s="25">
        <v>0.76</v>
      </c>
      <c r="P48" s="35">
        <v>63.617251000000003</v>
      </c>
      <c r="Q48" s="44" t="s">
        <v>398</v>
      </c>
      <c r="R48" s="44" t="s">
        <v>403</v>
      </c>
      <c r="S48" s="44" t="s">
        <v>21</v>
      </c>
      <c r="T48" s="44" t="s">
        <v>389</v>
      </c>
      <c r="U48" s="44">
        <v>-72.394799000000006</v>
      </c>
      <c r="V48" s="44">
        <v>5.351661</v>
      </c>
    </row>
    <row r="49" spans="1:22" ht="15.75" customHeight="1">
      <c r="A49" s="48">
        <v>51</v>
      </c>
      <c r="B49" s="24" t="s">
        <v>32</v>
      </c>
      <c r="C49" s="24" t="s">
        <v>371</v>
      </c>
      <c r="D49" s="25" t="s">
        <v>33</v>
      </c>
      <c r="E49" s="24">
        <v>12</v>
      </c>
      <c r="F49" s="24">
        <v>4</v>
      </c>
      <c r="G49" s="43">
        <v>0.8</v>
      </c>
      <c r="H49" s="43">
        <v>0.25464799999999999</v>
      </c>
      <c r="I49" s="26">
        <v>9</v>
      </c>
      <c r="J49" s="26">
        <v>4.5</v>
      </c>
      <c r="K49" s="27">
        <v>2149385.2850000001</v>
      </c>
      <c r="L49" s="27">
        <v>5067035.5449999999</v>
      </c>
      <c r="M49" s="28">
        <v>5.0930000000000003E-2</v>
      </c>
      <c r="N49" s="29">
        <v>0.464478</v>
      </c>
      <c r="O49" s="25">
        <v>0.76</v>
      </c>
      <c r="P49" s="35">
        <v>63.617251000000003</v>
      </c>
      <c r="Q49" s="44" t="s">
        <v>398</v>
      </c>
      <c r="R49" s="44" t="s">
        <v>403</v>
      </c>
      <c r="S49" s="44" t="s">
        <v>51</v>
      </c>
      <c r="T49" s="44" t="s">
        <v>389</v>
      </c>
      <c r="U49" s="44">
        <v>-72.394717999999997</v>
      </c>
      <c r="V49" s="44">
        <v>5.3516870000000001</v>
      </c>
    </row>
    <row r="50" spans="1:22" ht="15.75" customHeight="1">
      <c r="A50" s="48">
        <v>52</v>
      </c>
      <c r="B50" s="24" t="s">
        <v>32</v>
      </c>
      <c r="C50" s="24" t="s">
        <v>371</v>
      </c>
      <c r="D50" s="25" t="s">
        <v>33</v>
      </c>
      <c r="E50" s="24">
        <v>12</v>
      </c>
      <c r="F50" s="24">
        <v>5</v>
      </c>
      <c r="G50" s="43">
        <v>0.69</v>
      </c>
      <c r="H50" s="43">
        <v>0.219634</v>
      </c>
      <c r="I50" s="26">
        <v>9</v>
      </c>
      <c r="J50" s="26">
        <v>4.5</v>
      </c>
      <c r="K50" s="27">
        <v>2149384.9160000002</v>
      </c>
      <c r="L50" s="27">
        <v>5067037.21</v>
      </c>
      <c r="M50" s="28">
        <v>3.7886999999999997E-2</v>
      </c>
      <c r="N50" s="29">
        <v>0.345528</v>
      </c>
      <c r="O50" s="25">
        <v>0.76</v>
      </c>
      <c r="P50" s="35">
        <v>63.617251000000003</v>
      </c>
      <c r="Q50" s="44" t="s">
        <v>398</v>
      </c>
      <c r="R50" s="44" t="s">
        <v>403</v>
      </c>
      <c r="S50" s="44" t="s">
        <v>51</v>
      </c>
      <c r="T50" s="44" t="s">
        <v>389</v>
      </c>
      <c r="U50" s="44">
        <v>-72.394701999999995</v>
      </c>
      <c r="V50" s="44">
        <v>5.3516830000000004</v>
      </c>
    </row>
    <row r="51" spans="1:22" ht="15.75" customHeight="1">
      <c r="A51" s="48">
        <v>53</v>
      </c>
      <c r="B51" s="24" t="s">
        <v>32</v>
      </c>
      <c r="C51" s="24" t="s">
        <v>371</v>
      </c>
      <c r="D51" s="25" t="s">
        <v>33</v>
      </c>
      <c r="E51" s="24">
        <v>12</v>
      </c>
      <c r="F51" s="24">
        <v>3</v>
      </c>
      <c r="G51" s="43">
        <v>0.43</v>
      </c>
      <c r="H51" s="43">
        <v>0.13687299999999999</v>
      </c>
      <c r="I51" s="26">
        <v>6</v>
      </c>
      <c r="J51" s="26">
        <v>3</v>
      </c>
      <c r="K51" s="27">
        <v>2149385.128</v>
      </c>
      <c r="L51" s="27">
        <v>5067037.7759999996</v>
      </c>
      <c r="M51" s="28">
        <v>1.4714E-2</v>
      </c>
      <c r="N51" s="29">
        <v>0.134191</v>
      </c>
      <c r="O51" s="25">
        <v>0.76</v>
      </c>
      <c r="P51" s="35">
        <v>28.274334</v>
      </c>
      <c r="Q51" s="44" t="s">
        <v>398</v>
      </c>
      <c r="R51" s="44" t="s">
        <v>403</v>
      </c>
      <c r="S51" s="44" t="s">
        <v>51</v>
      </c>
      <c r="T51" s="44" t="s">
        <v>389</v>
      </c>
      <c r="U51" s="44">
        <v>-72.394696999999994</v>
      </c>
      <c r="V51" s="44">
        <v>5.3516849999999998</v>
      </c>
    </row>
    <row r="52" spans="1:22" ht="15.75" customHeight="1">
      <c r="A52" s="48">
        <v>54</v>
      </c>
      <c r="B52" s="24" t="s">
        <v>26</v>
      </c>
      <c r="C52" s="24" t="s">
        <v>357</v>
      </c>
      <c r="D52" s="25" t="s">
        <v>326</v>
      </c>
      <c r="E52" s="24">
        <v>7</v>
      </c>
      <c r="F52" s="24">
        <v>2</v>
      </c>
      <c r="G52" s="43">
        <v>0.75</v>
      </c>
      <c r="H52" s="43">
        <v>0.238732</v>
      </c>
      <c r="I52" s="26">
        <v>8</v>
      </c>
      <c r="J52" s="26">
        <v>4</v>
      </c>
      <c r="K52" s="27">
        <v>2149381.7289999998</v>
      </c>
      <c r="L52" s="27">
        <v>5067042.6370000001</v>
      </c>
      <c r="M52" s="28">
        <v>4.4762000000000003E-2</v>
      </c>
      <c r="N52" s="29">
        <v>0.23813599999999999</v>
      </c>
      <c r="O52" s="25">
        <v>0.76</v>
      </c>
      <c r="P52" s="35">
        <v>50.265481999999999</v>
      </c>
      <c r="Q52" s="44" t="s">
        <v>398</v>
      </c>
      <c r="R52" s="44" t="s">
        <v>403</v>
      </c>
      <c r="S52" s="44" t="s">
        <v>52</v>
      </c>
      <c r="T52" s="44" t="s">
        <v>389</v>
      </c>
      <c r="U52" s="44">
        <v>-72.394654000000003</v>
      </c>
      <c r="V52" s="44">
        <v>5.3516550000000001</v>
      </c>
    </row>
    <row r="53" spans="1:22" ht="15.75" customHeight="1">
      <c r="A53" s="48">
        <v>55</v>
      </c>
      <c r="B53" s="24" t="s">
        <v>19</v>
      </c>
      <c r="C53" s="24" t="s">
        <v>335</v>
      </c>
      <c r="D53" s="25" t="s">
        <v>20</v>
      </c>
      <c r="E53" s="24">
        <v>12</v>
      </c>
      <c r="F53" s="24">
        <v>3</v>
      </c>
      <c r="G53" s="43">
        <v>1.76</v>
      </c>
      <c r="H53" s="43">
        <v>0.56022499999999997</v>
      </c>
      <c r="I53" s="26">
        <v>9</v>
      </c>
      <c r="J53" s="26">
        <v>4.5</v>
      </c>
      <c r="K53" s="27">
        <v>2149383.088</v>
      </c>
      <c r="L53" s="27">
        <v>5067050.3689999999</v>
      </c>
      <c r="M53" s="28">
        <v>0.246499</v>
      </c>
      <c r="N53" s="29">
        <v>2.2480720000000001</v>
      </c>
      <c r="O53" s="25">
        <v>0.76</v>
      </c>
      <c r="P53" s="35">
        <v>63.617251000000003</v>
      </c>
      <c r="Q53" s="44" t="s">
        <v>398</v>
      </c>
      <c r="R53" s="44" t="s">
        <v>403</v>
      </c>
      <c r="S53" s="44" t="s">
        <v>52</v>
      </c>
      <c r="T53" s="44" t="s">
        <v>389</v>
      </c>
      <c r="U53" s="44">
        <v>-72.394583999999995</v>
      </c>
      <c r="V53" s="44">
        <v>5.351667</v>
      </c>
    </row>
    <row r="54" spans="1:22" ht="15.75" customHeight="1">
      <c r="A54" s="48">
        <v>56</v>
      </c>
      <c r="B54" s="24" t="s">
        <v>318</v>
      </c>
      <c r="C54" s="24" t="s">
        <v>319</v>
      </c>
      <c r="D54" s="25" t="s">
        <v>320</v>
      </c>
      <c r="E54" s="24">
        <v>9</v>
      </c>
      <c r="F54" s="24">
        <v>6.1</v>
      </c>
      <c r="G54" s="43">
        <v>0.35</v>
      </c>
      <c r="H54" s="43">
        <v>0.11140799999999999</v>
      </c>
      <c r="I54" s="26">
        <v>12</v>
      </c>
      <c r="J54" s="26">
        <v>6</v>
      </c>
      <c r="K54" s="27">
        <v>2149381.6140000001</v>
      </c>
      <c r="L54" s="27">
        <v>5067053.6059999997</v>
      </c>
      <c r="M54" s="28">
        <v>9.7479999999999997E-3</v>
      </c>
      <c r="N54" s="29">
        <v>6.6678000000000001E-2</v>
      </c>
      <c r="O54" s="25">
        <v>0.76</v>
      </c>
      <c r="P54" s="35">
        <v>113.097336</v>
      </c>
      <c r="Q54" s="44" t="s">
        <v>398</v>
      </c>
      <c r="R54" s="44" t="s">
        <v>403</v>
      </c>
      <c r="S54" s="44" t="s">
        <v>21</v>
      </c>
      <c r="T54" s="44" t="s">
        <v>389</v>
      </c>
      <c r="U54" s="44">
        <v>-72.394553999999999</v>
      </c>
      <c r="V54" s="44">
        <v>5.3516529999999998</v>
      </c>
    </row>
    <row r="55" spans="1:22" ht="15.75" customHeight="1">
      <c r="A55" s="48">
        <v>57</v>
      </c>
      <c r="B55" s="24" t="s">
        <v>318</v>
      </c>
      <c r="C55" s="24" t="s">
        <v>319</v>
      </c>
      <c r="D55" s="25" t="s">
        <v>320</v>
      </c>
      <c r="E55" s="24">
        <v>12</v>
      </c>
      <c r="F55" s="24">
        <v>6</v>
      </c>
      <c r="G55" s="43">
        <v>0.33</v>
      </c>
      <c r="H55" s="43">
        <v>0.105042</v>
      </c>
      <c r="I55" s="26">
        <v>7</v>
      </c>
      <c r="J55" s="26">
        <v>3.5</v>
      </c>
      <c r="K55" s="27">
        <v>2149384.5189999999</v>
      </c>
      <c r="L55" s="27">
        <v>5067055.3609999996</v>
      </c>
      <c r="M55" s="28">
        <v>8.6660000000000001E-3</v>
      </c>
      <c r="N55" s="29">
        <v>7.9033999999999993E-2</v>
      </c>
      <c r="O55" s="25">
        <v>0.76</v>
      </c>
      <c r="P55" s="35">
        <v>38.48451</v>
      </c>
      <c r="Q55" s="44" t="s">
        <v>398</v>
      </c>
      <c r="R55" s="44" t="s">
        <v>403</v>
      </c>
      <c r="S55" s="44" t="s">
        <v>52</v>
      </c>
      <c r="T55" s="44" t="s">
        <v>389</v>
      </c>
      <c r="U55" s="44">
        <v>-72.394538999999995</v>
      </c>
      <c r="V55" s="44">
        <v>5.35168</v>
      </c>
    </row>
    <row r="56" spans="1:22" ht="15.75" customHeight="1">
      <c r="A56" s="48">
        <v>58</v>
      </c>
      <c r="B56" s="24" t="s">
        <v>321</v>
      </c>
      <c r="C56" s="24" t="s">
        <v>322</v>
      </c>
      <c r="D56" s="25" t="s">
        <v>323</v>
      </c>
      <c r="E56" s="24">
        <v>9</v>
      </c>
      <c r="F56" s="24">
        <v>2</v>
      </c>
      <c r="G56" s="43">
        <v>0.64</v>
      </c>
      <c r="H56" s="43">
        <v>0.20371800000000001</v>
      </c>
      <c r="I56" s="26">
        <v>6</v>
      </c>
      <c r="J56" s="26">
        <v>3</v>
      </c>
      <c r="K56" s="27">
        <v>2149389.8960000002</v>
      </c>
      <c r="L56" s="27">
        <v>5067055.9979999997</v>
      </c>
      <c r="M56" s="28">
        <v>3.2594999999999999E-2</v>
      </c>
      <c r="N56" s="29">
        <v>0.22294900000000001</v>
      </c>
      <c r="O56" s="25">
        <v>0.76</v>
      </c>
      <c r="P56" s="35">
        <v>28.274334</v>
      </c>
      <c r="Q56" s="44" t="s">
        <v>398</v>
      </c>
      <c r="R56" s="44" t="s">
        <v>403</v>
      </c>
      <c r="S56" s="44" t="s">
        <v>21</v>
      </c>
      <c r="T56" s="44" t="s">
        <v>389</v>
      </c>
      <c r="U56" s="44">
        <v>-72.394532999999996</v>
      </c>
      <c r="V56" s="44">
        <v>5.3517279999999996</v>
      </c>
    </row>
    <row r="57" spans="1:22" ht="15.75" customHeight="1">
      <c r="A57" s="48">
        <v>59</v>
      </c>
      <c r="B57" s="24" t="s">
        <v>22</v>
      </c>
      <c r="C57" s="24" t="s">
        <v>345</v>
      </c>
      <c r="D57" s="25" t="s">
        <v>20</v>
      </c>
      <c r="E57" s="24">
        <v>9</v>
      </c>
      <c r="F57" s="24">
        <v>1.4</v>
      </c>
      <c r="G57" s="43">
        <v>0.47</v>
      </c>
      <c r="H57" s="43">
        <v>0.14960599999999999</v>
      </c>
      <c r="I57" s="26">
        <v>7</v>
      </c>
      <c r="J57" s="26">
        <v>3.5</v>
      </c>
      <c r="K57" s="27">
        <v>2149389</v>
      </c>
      <c r="L57" s="27">
        <v>5067058.2280000001</v>
      </c>
      <c r="M57" s="28">
        <v>1.7579000000000001E-2</v>
      </c>
      <c r="N57" s="29">
        <v>0.120238</v>
      </c>
      <c r="O57" s="25">
        <v>0.76</v>
      </c>
      <c r="P57" s="35">
        <v>38.48451</v>
      </c>
      <c r="Q57" s="44" t="s">
        <v>398</v>
      </c>
      <c r="R57" s="44" t="s">
        <v>403</v>
      </c>
      <c r="S57" s="44" t="s">
        <v>21</v>
      </c>
      <c r="T57" s="44" t="s">
        <v>389</v>
      </c>
      <c r="U57" s="44">
        <v>-72.394513000000003</v>
      </c>
      <c r="V57" s="44">
        <v>5.3517200000000003</v>
      </c>
    </row>
    <row r="58" spans="1:22" ht="15.75" customHeight="1">
      <c r="A58" s="48">
        <v>60</v>
      </c>
      <c r="B58" s="24" t="s">
        <v>55</v>
      </c>
      <c r="C58" s="24" t="s">
        <v>325</v>
      </c>
      <c r="D58" s="25" t="s">
        <v>326</v>
      </c>
      <c r="E58" s="24">
        <v>10</v>
      </c>
      <c r="F58" s="24">
        <v>2</v>
      </c>
      <c r="G58" s="43">
        <v>0.54</v>
      </c>
      <c r="H58" s="43">
        <v>0.17188700000000001</v>
      </c>
      <c r="I58" s="26">
        <v>9</v>
      </c>
      <c r="J58" s="26">
        <v>4.5</v>
      </c>
      <c r="K58" s="27">
        <v>2149389.4169999999</v>
      </c>
      <c r="L58" s="27">
        <v>5067061.2189999996</v>
      </c>
      <c r="M58" s="28">
        <v>2.3205E-2</v>
      </c>
      <c r="N58" s="29">
        <v>0.17635600000000001</v>
      </c>
      <c r="O58" s="25">
        <v>0.76</v>
      </c>
      <c r="P58" s="35">
        <v>63.617251000000003</v>
      </c>
      <c r="Q58" s="44" t="s">
        <v>398</v>
      </c>
      <c r="R58" s="44" t="s">
        <v>403</v>
      </c>
      <c r="S58" s="44" t="s">
        <v>21</v>
      </c>
      <c r="T58" s="44" t="s">
        <v>389</v>
      </c>
      <c r="U58" s="44">
        <v>-72.394486000000001</v>
      </c>
      <c r="V58" s="44">
        <v>5.3517239999999999</v>
      </c>
    </row>
    <row r="59" spans="1:22" ht="15.75" customHeight="1">
      <c r="A59" s="48">
        <v>61</v>
      </c>
      <c r="B59" s="24" t="s">
        <v>55</v>
      </c>
      <c r="C59" s="24" t="s">
        <v>325</v>
      </c>
      <c r="D59" s="25" t="s">
        <v>326</v>
      </c>
      <c r="E59" s="24">
        <v>12</v>
      </c>
      <c r="F59" s="24">
        <v>2</v>
      </c>
      <c r="G59" s="43">
        <v>1.46</v>
      </c>
      <c r="H59" s="43">
        <v>0.46473199999999998</v>
      </c>
      <c r="I59" s="26">
        <v>9</v>
      </c>
      <c r="J59" s="26">
        <v>4.5</v>
      </c>
      <c r="K59" s="27">
        <v>2149389.7239999999</v>
      </c>
      <c r="L59" s="27">
        <v>5067061.6320000002</v>
      </c>
      <c r="M59" s="28">
        <v>0.169627</v>
      </c>
      <c r="N59" s="29">
        <v>1.5470010000000001</v>
      </c>
      <c r="O59" s="25">
        <v>0.76</v>
      </c>
      <c r="P59" s="35">
        <v>63.617251000000003</v>
      </c>
      <c r="Q59" s="44" t="s">
        <v>398</v>
      </c>
      <c r="R59" s="44" t="s">
        <v>403</v>
      </c>
      <c r="S59" s="44" t="s">
        <v>21</v>
      </c>
      <c r="T59" s="44" t="s">
        <v>389</v>
      </c>
      <c r="U59" s="44">
        <v>-72.394481999999996</v>
      </c>
      <c r="V59" s="44">
        <v>5.3517270000000003</v>
      </c>
    </row>
    <row r="60" spans="1:22" ht="15.75" customHeight="1">
      <c r="A60" s="48">
        <v>62</v>
      </c>
      <c r="B60" s="24" t="s">
        <v>132</v>
      </c>
      <c r="C60" s="24" t="s">
        <v>372</v>
      </c>
      <c r="D60" s="25" t="s">
        <v>326</v>
      </c>
      <c r="E60" s="24">
        <v>10</v>
      </c>
      <c r="F60" s="24">
        <v>4</v>
      </c>
      <c r="G60" s="43">
        <v>0.5</v>
      </c>
      <c r="H60" s="43">
        <v>0.15915499999999999</v>
      </c>
      <c r="I60" s="26">
        <v>9</v>
      </c>
      <c r="J60" s="26">
        <v>4.5</v>
      </c>
      <c r="K60" s="27">
        <v>2149403.5890000002</v>
      </c>
      <c r="L60" s="27">
        <v>5067067.057</v>
      </c>
      <c r="M60" s="28">
        <v>1.9893999999999998E-2</v>
      </c>
      <c r="N60" s="29">
        <v>0.151197</v>
      </c>
      <c r="O60" s="25">
        <v>0.76</v>
      </c>
      <c r="P60" s="35">
        <v>63.617251000000003</v>
      </c>
      <c r="Q60" s="44" t="s">
        <v>398</v>
      </c>
      <c r="R60" s="44" t="s">
        <v>403</v>
      </c>
      <c r="S60" s="44" t="s">
        <v>21</v>
      </c>
      <c r="T60" s="44" t="s">
        <v>389</v>
      </c>
      <c r="U60" s="44">
        <v>-72.394433000000006</v>
      </c>
      <c r="V60" s="44">
        <v>5.3518520000000001</v>
      </c>
    </row>
    <row r="61" spans="1:22" ht="15.75" customHeight="1">
      <c r="A61" s="48">
        <v>63</v>
      </c>
      <c r="B61" s="24" t="s">
        <v>27</v>
      </c>
      <c r="C61" s="24" t="s">
        <v>343</v>
      </c>
      <c r="D61" s="25" t="s">
        <v>326</v>
      </c>
      <c r="E61" s="24">
        <v>9</v>
      </c>
      <c r="F61" s="24">
        <v>2.5</v>
      </c>
      <c r="G61" s="43">
        <v>0.52</v>
      </c>
      <c r="H61" s="43">
        <v>0.165521</v>
      </c>
      <c r="I61" s="26">
        <v>9</v>
      </c>
      <c r="J61" s="26">
        <v>4.5</v>
      </c>
      <c r="K61" s="27">
        <v>2149383.81</v>
      </c>
      <c r="L61" s="27">
        <v>5067059.9649999999</v>
      </c>
      <c r="M61" s="28">
        <v>2.1517999999999999E-2</v>
      </c>
      <c r="N61" s="29">
        <v>0.14718100000000001</v>
      </c>
      <c r="O61" s="25">
        <v>0.76</v>
      </c>
      <c r="P61" s="35">
        <v>63.617251000000003</v>
      </c>
      <c r="Q61" s="44" t="s">
        <v>398</v>
      </c>
      <c r="R61" s="44" t="s">
        <v>403</v>
      </c>
      <c r="S61" s="44" t="s">
        <v>52</v>
      </c>
      <c r="T61" s="44" t="s">
        <v>389</v>
      </c>
      <c r="U61" s="44">
        <v>-72.394497000000001</v>
      </c>
      <c r="V61" s="44">
        <v>5.3516729999999999</v>
      </c>
    </row>
    <row r="62" spans="1:22" ht="15.75" customHeight="1">
      <c r="A62" s="48">
        <v>64</v>
      </c>
      <c r="B62" s="24" t="s">
        <v>318</v>
      </c>
      <c r="C62" s="24" t="s">
        <v>319</v>
      </c>
      <c r="D62" s="25" t="s">
        <v>320</v>
      </c>
      <c r="E62" s="24">
        <v>12</v>
      </c>
      <c r="F62" s="24">
        <v>3</v>
      </c>
      <c r="G62" s="43">
        <v>0.4</v>
      </c>
      <c r="H62" s="43">
        <v>0.12732399999999999</v>
      </c>
      <c r="I62" s="26">
        <v>12</v>
      </c>
      <c r="J62" s="26">
        <v>6</v>
      </c>
      <c r="K62" s="27">
        <v>2149383.9</v>
      </c>
      <c r="L62" s="27">
        <v>5067065.58</v>
      </c>
      <c r="M62" s="28">
        <v>1.2732E-2</v>
      </c>
      <c r="N62" s="29">
        <v>0.116119</v>
      </c>
      <c r="O62" s="25">
        <v>0.76</v>
      </c>
      <c r="P62" s="35">
        <v>113.097336</v>
      </c>
      <c r="Q62" s="44" t="s">
        <v>398</v>
      </c>
      <c r="R62" s="44" t="s">
        <v>403</v>
      </c>
      <c r="S62" s="44" t="s">
        <v>52</v>
      </c>
      <c r="T62" s="44" t="s">
        <v>389</v>
      </c>
      <c r="U62" s="44">
        <v>-72.394446000000002</v>
      </c>
      <c r="V62" s="44">
        <v>5.351674</v>
      </c>
    </row>
    <row r="63" spans="1:22" ht="15.75" customHeight="1">
      <c r="A63" s="48">
        <v>65</v>
      </c>
      <c r="B63" s="24" t="s">
        <v>35</v>
      </c>
      <c r="C63" s="24" t="s">
        <v>368</v>
      </c>
      <c r="D63" s="25" t="s">
        <v>326</v>
      </c>
      <c r="E63" s="24">
        <v>12</v>
      </c>
      <c r="F63" s="24">
        <v>4</v>
      </c>
      <c r="G63" s="43">
        <v>0.6</v>
      </c>
      <c r="H63" s="43">
        <v>0.19098599999999999</v>
      </c>
      <c r="I63" s="26">
        <v>9</v>
      </c>
      <c r="J63" s="26">
        <v>4.5</v>
      </c>
      <c r="K63" s="27">
        <v>2149380.4360000002</v>
      </c>
      <c r="L63" s="27">
        <v>5067062.4970000004</v>
      </c>
      <c r="M63" s="28">
        <v>2.8648E-2</v>
      </c>
      <c r="N63" s="29">
        <v>0.26126899999999997</v>
      </c>
      <c r="O63" s="25">
        <v>0.76</v>
      </c>
      <c r="P63" s="35">
        <v>63.617251000000003</v>
      </c>
      <c r="Q63" s="44" t="s">
        <v>398</v>
      </c>
      <c r="R63" s="44" t="s">
        <v>403</v>
      </c>
      <c r="S63" s="44" t="s">
        <v>21</v>
      </c>
      <c r="T63" s="44" t="s">
        <v>389</v>
      </c>
      <c r="U63" s="44">
        <v>-72.394474000000002</v>
      </c>
      <c r="V63" s="44">
        <v>5.3516430000000001</v>
      </c>
    </row>
    <row r="64" spans="1:22" ht="15.75" customHeight="1">
      <c r="A64" s="48">
        <v>66</v>
      </c>
      <c r="B64" s="24" t="s">
        <v>32</v>
      </c>
      <c r="C64" s="24" t="s">
        <v>371</v>
      </c>
      <c r="D64" s="25" t="s">
        <v>33</v>
      </c>
      <c r="E64" s="24">
        <v>12</v>
      </c>
      <c r="F64" s="24">
        <v>3</v>
      </c>
      <c r="G64" s="43">
        <v>0.63</v>
      </c>
      <c r="H64" s="43">
        <v>0.20053499999999999</v>
      </c>
      <c r="I64" s="26">
        <v>9</v>
      </c>
      <c r="J64" s="26">
        <v>4.5</v>
      </c>
      <c r="K64" s="27">
        <v>2149383.6660000002</v>
      </c>
      <c r="L64" s="27">
        <v>5067068.807</v>
      </c>
      <c r="M64" s="28">
        <v>3.1584000000000001E-2</v>
      </c>
      <c r="N64" s="29">
        <v>0.288049</v>
      </c>
      <c r="O64" s="25">
        <v>0.76</v>
      </c>
      <c r="P64" s="35">
        <v>63.617251000000003</v>
      </c>
      <c r="Q64" s="44" t="s">
        <v>398</v>
      </c>
      <c r="R64" s="44" t="s">
        <v>403</v>
      </c>
      <c r="S64" s="44" t="s">
        <v>52</v>
      </c>
      <c r="T64" s="44" t="s">
        <v>389</v>
      </c>
      <c r="U64" s="44">
        <v>-72.394417000000004</v>
      </c>
      <c r="V64" s="44">
        <v>5.3516719999999998</v>
      </c>
    </row>
    <row r="65" spans="1:22" ht="15.75" customHeight="1">
      <c r="A65" s="48">
        <v>67</v>
      </c>
      <c r="B65" s="24" t="s">
        <v>59</v>
      </c>
      <c r="C65" s="24" t="s">
        <v>338</v>
      </c>
      <c r="D65" s="25" t="s">
        <v>326</v>
      </c>
      <c r="E65" s="24">
        <v>12</v>
      </c>
      <c r="F65" s="24">
        <v>3</v>
      </c>
      <c r="G65" s="43">
        <v>1.08</v>
      </c>
      <c r="H65" s="43">
        <v>0.343775</v>
      </c>
      <c r="I65" s="26">
        <v>9</v>
      </c>
      <c r="J65" s="26">
        <v>4.5</v>
      </c>
      <c r="K65" s="27">
        <v>2149384.08</v>
      </c>
      <c r="L65" s="27">
        <v>5067070.6770000001</v>
      </c>
      <c r="M65" s="28">
        <v>9.2818999999999999E-2</v>
      </c>
      <c r="N65" s="29">
        <v>0.84651100000000001</v>
      </c>
      <c r="O65" s="25">
        <v>0.76</v>
      </c>
      <c r="P65" s="35">
        <v>63.617251000000003</v>
      </c>
      <c r="Q65" s="44" t="s">
        <v>398</v>
      </c>
      <c r="R65" s="44" t="s">
        <v>403</v>
      </c>
      <c r="S65" s="44" t="s">
        <v>52</v>
      </c>
      <c r="T65" s="44" t="s">
        <v>389</v>
      </c>
      <c r="U65" s="44">
        <v>-72.394400000000005</v>
      </c>
      <c r="V65" s="44">
        <v>5.3516760000000003</v>
      </c>
    </row>
    <row r="66" spans="1:22" ht="15.75" customHeight="1">
      <c r="A66" s="48">
        <v>68</v>
      </c>
      <c r="B66" s="24" t="s">
        <v>60</v>
      </c>
      <c r="C66" s="24" t="s">
        <v>398</v>
      </c>
      <c r="D66" s="25" t="s">
        <v>398</v>
      </c>
      <c r="E66" s="24">
        <v>11</v>
      </c>
      <c r="F66" s="24">
        <v>2</v>
      </c>
      <c r="G66" s="43">
        <v>1.93</v>
      </c>
      <c r="H66" s="43">
        <v>0.61433800000000005</v>
      </c>
      <c r="I66" s="26">
        <v>0</v>
      </c>
      <c r="J66" s="26">
        <v>0</v>
      </c>
      <c r="K66" s="27">
        <v>2149382.1090000002</v>
      </c>
      <c r="L66" s="27">
        <v>5067075.1359999999</v>
      </c>
      <c r="M66" s="28">
        <v>0.29641800000000001</v>
      </c>
      <c r="N66" s="29">
        <v>2.478056</v>
      </c>
      <c r="O66" s="25">
        <v>0.76</v>
      </c>
      <c r="P66" s="35">
        <v>0</v>
      </c>
      <c r="Q66" s="44" t="s">
        <v>61</v>
      </c>
      <c r="R66" s="44" t="s">
        <v>403</v>
      </c>
      <c r="S66" s="44" t="s">
        <v>52</v>
      </c>
      <c r="T66" s="44" t="s">
        <v>389</v>
      </c>
      <c r="U66" s="44">
        <v>-72.394360000000006</v>
      </c>
      <c r="V66" s="44">
        <v>5.3516579999999996</v>
      </c>
    </row>
    <row r="67" spans="1:22" ht="15.75" customHeight="1">
      <c r="A67" s="48">
        <v>69</v>
      </c>
      <c r="B67" s="24" t="s">
        <v>62</v>
      </c>
      <c r="C67" s="24" t="s">
        <v>327</v>
      </c>
      <c r="D67" s="25" t="s">
        <v>63</v>
      </c>
      <c r="E67" s="24">
        <v>8</v>
      </c>
      <c r="F67" s="24">
        <v>2</v>
      </c>
      <c r="G67" s="43">
        <v>0.3</v>
      </c>
      <c r="H67" s="43">
        <v>9.5492999999999995E-2</v>
      </c>
      <c r="I67" s="26">
        <v>7</v>
      </c>
      <c r="J67" s="26">
        <v>3.5</v>
      </c>
      <c r="K67" s="27">
        <v>2149382.94</v>
      </c>
      <c r="L67" s="27">
        <v>5067077.37</v>
      </c>
      <c r="M67" s="28">
        <v>7.162E-3</v>
      </c>
      <c r="N67" s="29">
        <v>4.3545E-2</v>
      </c>
      <c r="O67" s="25">
        <v>0.76</v>
      </c>
      <c r="P67" s="35">
        <v>38.48451</v>
      </c>
      <c r="Q67" s="44" t="s">
        <v>398</v>
      </c>
      <c r="R67" s="44" t="s">
        <v>403</v>
      </c>
      <c r="S67" s="44" t="s">
        <v>52</v>
      </c>
      <c r="T67" s="44" t="s">
        <v>389</v>
      </c>
      <c r="U67" s="44">
        <v>-72.39434</v>
      </c>
      <c r="V67" s="44">
        <v>5.3516649999999997</v>
      </c>
    </row>
    <row r="68" spans="1:22" ht="15.75" customHeight="1">
      <c r="A68" s="48">
        <v>70</v>
      </c>
      <c r="B68" s="24" t="s">
        <v>66</v>
      </c>
      <c r="C68" s="24" t="s">
        <v>356</v>
      </c>
      <c r="D68" s="25" t="s">
        <v>53</v>
      </c>
      <c r="E68" s="24">
        <v>10</v>
      </c>
      <c r="F68" s="24">
        <v>4</v>
      </c>
      <c r="G68" s="43">
        <v>0.52</v>
      </c>
      <c r="H68" s="43">
        <v>0.165521</v>
      </c>
      <c r="I68" s="26">
        <v>9</v>
      </c>
      <c r="J68" s="26">
        <v>4.5</v>
      </c>
      <c r="K68" s="27">
        <v>2149382.89</v>
      </c>
      <c r="L68" s="27">
        <v>5067079.24</v>
      </c>
      <c r="M68" s="28">
        <v>2.1517999999999999E-2</v>
      </c>
      <c r="N68" s="29">
        <v>0.16353500000000001</v>
      </c>
      <c r="O68" s="25">
        <v>0.76</v>
      </c>
      <c r="P68" s="35">
        <v>63.617251000000003</v>
      </c>
      <c r="Q68" s="44" t="s">
        <v>398</v>
      </c>
      <c r="R68" s="44" t="s">
        <v>403</v>
      </c>
      <c r="S68" s="44" t="s">
        <v>52</v>
      </c>
      <c r="T68" s="44" t="s">
        <v>389</v>
      </c>
      <c r="U68" s="44">
        <v>-72.394323</v>
      </c>
      <c r="V68" s="44">
        <v>5.3516649999999997</v>
      </c>
    </row>
    <row r="69" spans="1:22" ht="15.75" customHeight="1">
      <c r="A69" s="48">
        <v>71</v>
      </c>
      <c r="B69" s="24" t="s">
        <v>67</v>
      </c>
      <c r="C69" s="24" t="s">
        <v>367</v>
      </c>
      <c r="D69" s="25" t="s">
        <v>68</v>
      </c>
      <c r="E69" s="24">
        <v>9</v>
      </c>
      <c r="F69" s="24">
        <v>2</v>
      </c>
      <c r="G69" s="43">
        <v>0.49</v>
      </c>
      <c r="H69" s="43">
        <v>0.155972</v>
      </c>
      <c r="I69" s="26">
        <v>11</v>
      </c>
      <c r="J69" s="26">
        <v>5.5</v>
      </c>
      <c r="K69" s="27">
        <v>2149379.7799999998</v>
      </c>
      <c r="L69" s="27">
        <v>5067078.45</v>
      </c>
      <c r="M69" s="28">
        <v>1.9106999999999999E-2</v>
      </c>
      <c r="N69" s="29">
        <v>0.130689</v>
      </c>
      <c r="O69" s="25">
        <v>0.76</v>
      </c>
      <c r="P69" s="35">
        <v>95.033178000000007</v>
      </c>
      <c r="Q69" s="44" t="s">
        <v>398</v>
      </c>
      <c r="R69" s="44" t="s">
        <v>403</v>
      </c>
      <c r="S69" s="44" t="s">
        <v>21</v>
      </c>
      <c r="T69" s="44" t="s">
        <v>389</v>
      </c>
      <c r="U69" s="44">
        <v>-72.394329999999997</v>
      </c>
      <c r="V69" s="44">
        <v>5.3516370000000002</v>
      </c>
    </row>
    <row r="70" spans="1:22" ht="15.75" customHeight="1">
      <c r="A70" s="48">
        <v>72</v>
      </c>
      <c r="B70" s="24" t="s">
        <v>30</v>
      </c>
      <c r="C70" s="24" t="s">
        <v>349</v>
      </c>
      <c r="D70" s="25" t="s">
        <v>31</v>
      </c>
      <c r="E70" s="24">
        <v>10</v>
      </c>
      <c r="F70" s="24">
        <v>1.5</v>
      </c>
      <c r="G70" s="43">
        <v>0.65</v>
      </c>
      <c r="H70" s="43">
        <v>0.206901</v>
      </c>
      <c r="I70" s="26">
        <v>10</v>
      </c>
      <c r="J70" s="26">
        <v>5</v>
      </c>
      <c r="K70" s="27">
        <v>2149377.9</v>
      </c>
      <c r="L70" s="27">
        <v>5067079.5999999996</v>
      </c>
      <c r="M70" s="28">
        <v>3.3620999999999998E-2</v>
      </c>
      <c r="N70" s="29">
        <v>0.255523</v>
      </c>
      <c r="O70" s="25">
        <v>0.76</v>
      </c>
      <c r="P70" s="35">
        <v>78.539816000000002</v>
      </c>
      <c r="Q70" s="44" t="s">
        <v>70</v>
      </c>
      <c r="R70" s="44" t="s">
        <v>403</v>
      </c>
      <c r="S70" s="44" t="s">
        <v>52</v>
      </c>
      <c r="T70" s="44" t="s">
        <v>389</v>
      </c>
      <c r="U70" s="44">
        <v>-72.394319999999993</v>
      </c>
      <c r="V70" s="44">
        <v>5.3516199999999996</v>
      </c>
    </row>
    <row r="71" spans="1:22" ht="15.75" customHeight="1">
      <c r="A71" s="48">
        <v>73</v>
      </c>
      <c r="B71" s="24" t="s">
        <v>35</v>
      </c>
      <c r="C71" s="24" t="s">
        <v>368</v>
      </c>
      <c r="D71" s="25" t="s">
        <v>326</v>
      </c>
      <c r="E71" s="24">
        <v>12</v>
      </c>
      <c r="F71" s="24">
        <v>2</v>
      </c>
      <c r="G71" s="43">
        <v>1.1200000000000001</v>
      </c>
      <c r="H71" s="43">
        <v>0.35650700000000002</v>
      </c>
      <c r="I71" s="26">
        <v>9</v>
      </c>
      <c r="J71" s="26">
        <v>4.5</v>
      </c>
      <c r="K71" s="27">
        <v>2149380.61</v>
      </c>
      <c r="L71" s="27">
        <v>5067087.58</v>
      </c>
      <c r="M71" s="28">
        <v>9.9821999999999994E-2</v>
      </c>
      <c r="N71" s="29">
        <v>0.91037599999999996</v>
      </c>
      <c r="O71" s="25">
        <v>0.76</v>
      </c>
      <c r="P71" s="35">
        <v>63.617251000000003</v>
      </c>
      <c r="Q71" s="44" t="s">
        <v>398</v>
      </c>
      <c r="R71" s="44" t="s">
        <v>403</v>
      </c>
      <c r="S71" s="44" t="s">
        <v>51</v>
      </c>
      <c r="T71" s="44" t="s">
        <v>389</v>
      </c>
      <c r="U71" s="44">
        <v>-72.394248000000005</v>
      </c>
      <c r="V71" s="44">
        <v>5.3516440000000003</v>
      </c>
    </row>
    <row r="72" spans="1:22" ht="15.75" customHeight="1">
      <c r="A72" s="48">
        <v>74</v>
      </c>
      <c r="B72" s="24" t="s">
        <v>66</v>
      </c>
      <c r="C72" s="24" t="s">
        <v>356</v>
      </c>
      <c r="D72" s="25" t="s">
        <v>53</v>
      </c>
      <c r="E72" s="24">
        <v>7</v>
      </c>
      <c r="F72" s="24">
        <v>2</v>
      </c>
      <c r="G72" s="43">
        <v>0.43</v>
      </c>
      <c r="H72" s="43">
        <v>0.13687299999999999</v>
      </c>
      <c r="I72" s="26">
        <v>9</v>
      </c>
      <c r="J72" s="26">
        <v>4.5</v>
      </c>
      <c r="K72" s="27">
        <v>2149382.56</v>
      </c>
      <c r="L72" s="27">
        <v>5067091.62</v>
      </c>
      <c r="M72" s="28">
        <v>1.4714E-2</v>
      </c>
      <c r="N72" s="29">
        <v>7.8278E-2</v>
      </c>
      <c r="O72" s="25">
        <v>0.76</v>
      </c>
      <c r="P72" s="35">
        <v>63.617251000000003</v>
      </c>
      <c r="Q72" s="44" t="s">
        <v>398</v>
      </c>
      <c r="R72" s="44" t="s">
        <v>403</v>
      </c>
      <c r="S72" s="44" t="s">
        <v>52</v>
      </c>
      <c r="T72" s="44" t="s">
        <v>389</v>
      </c>
      <c r="U72" s="44">
        <v>-72.394210999999999</v>
      </c>
      <c r="V72" s="44">
        <v>5.3516620000000001</v>
      </c>
    </row>
    <row r="73" spans="1:22" ht="15.75" customHeight="1">
      <c r="A73" s="48">
        <v>75</v>
      </c>
      <c r="B73" s="24" t="s">
        <v>35</v>
      </c>
      <c r="C73" s="24" t="s">
        <v>368</v>
      </c>
      <c r="D73" s="25" t="s">
        <v>326</v>
      </c>
      <c r="E73" s="24">
        <v>12</v>
      </c>
      <c r="F73" s="24">
        <v>3</v>
      </c>
      <c r="G73" s="43">
        <v>1.1299999999999999</v>
      </c>
      <c r="H73" s="43">
        <v>0.35969000000000001</v>
      </c>
      <c r="I73" s="26">
        <v>9</v>
      </c>
      <c r="J73" s="26">
        <v>4.5</v>
      </c>
      <c r="K73" s="27">
        <v>2149379.11</v>
      </c>
      <c r="L73" s="27">
        <v>5067093.5199999996</v>
      </c>
      <c r="M73" s="28">
        <v>0.10161199999999999</v>
      </c>
      <c r="N73" s="29">
        <v>0.92670600000000003</v>
      </c>
      <c r="O73" s="25">
        <v>0.76</v>
      </c>
      <c r="P73" s="35">
        <v>63.617251000000003</v>
      </c>
      <c r="Q73" s="44" t="s">
        <v>398</v>
      </c>
      <c r="R73" s="44" t="s">
        <v>403</v>
      </c>
      <c r="S73" s="44" t="s">
        <v>52</v>
      </c>
      <c r="T73" s="44" t="s">
        <v>389</v>
      </c>
      <c r="U73" s="44">
        <v>-72.394193999999999</v>
      </c>
      <c r="V73" s="44">
        <v>5.3516300000000001</v>
      </c>
    </row>
    <row r="74" spans="1:22" ht="15.75" customHeight="1">
      <c r="A74" s="48">
        <v>76</v>
      </c>
      <c r="B74" s="24" t="s">
        <v>32</v>
      </c>
      <c r="C74" s="24" t="s">
        <v>371</v>
      </c>
      <c r="D74" s="25" t="s">
        <v>33</v>
      </c>
      <c r="E74" s="24">
        <v>12</v>
      </c>
      <c r="F74" s="24">
        <v>4</v>
      </c>
      <c r="G74" s="43">
        <v>0.77</v>
      </c>
      <c r="H74" s="43">
        <v>0.24509900000000001</v>
      </c>
      <c r="I74" s="26">
        <v>9</v>
      </c>
      <c r="J74" s="26">
        <v>4.5</v>
      </c>
      <c r="K74" s="27">
        <v>2149383.06</v>
      </c>
      <c r="L74" s="27">
        <v>5067095.17</v>
      </c>
      <c r="M74" s="28">
        <v>4.7181000000000001E-2</v>
      </c>
      <c r="N74" s="29">
        <v>0.43029499999999998</v>
      </c>
      <c r="O74" s="25">
        <v>0.76</v>
      </c>
      <c r="P74" s="35">
        <v>63.617251000000003</v>
      </c>
      <c r="Q74" s="44" t="s">
        <v>398</v>
      </c>
      <c r="R74" s="44" t="s">
        <v>403</v>
      </c>
      <c r="S74" s="44" t="s">
        <v>52</v>
      </c>
      <c r="T74" s="44" t="s">
        <v>389</v>
      </c>
      <c r="U74" s="44">
        <v>-72.394178999999994</v>
      </c>
      <c r="V74" s="44">
        <v>5.3516659999999998</v>
      </c>
    </row>
    <row r="75" spans="1:22" ht="15.75" customHeight="1">
      <c r="A75" s="48">
        <v>77</v>
      </c>
      <c r="B75" s="24" t="s">
        <v>66</v>
      </c>
      <c r="C75" s="24" t="s">
        <v>356</v>
      </c>
      <c r="D75" s="25" t="s">
        <v>53</v>
      </c>
      <c r="E75" s="24">
        <v>8</v>
      </c>
      <c r="F75" s="24">
        <v>2</v>
      </c>
      <c r="G75" s="43">
        <v>0.34</v>
      </c>
      <c r="H75" s="43">
        <v>0.108225</v>
      </c>
      <c r="I75" s="26">
        <v>7</v>
      </c>
      <c r="J75" s="26">
        <v>3.5</v>
      </c>
      <c r="K75" s="27">
        <v>2149380.77</v>
      </c>
      <c r="L75" s="27">
        <v>5067099.54</v>
      </c>
      <c r="M75" s="28">
        <v>9.1990000000000006E-3</v>
      </c>
      <c r="N75" s="29">
        <v>5.5931000000000002E-2</v>
      </c>
      <c r="O75" s="25">
        <v>0.76</v>
      </c>
      <c r="P75" s="35">
        <v>38.48451</v>
      </c>
      <c r="Q75" s="44" t="s">
        <v>398</v>
      </c>
      <c r="R75" s="44" t="s">
        <v>403</v>
      </c>
      <c r="S75" s="44" t="s">
        <v>52</v>
      </c>
      <c r="T75" s="44" t="s">
        <v>389</v>
      </c>
      <c r="U75" s="44">
        <v>-72.394139999999993</v>
      </c>
      <c r="V75" s="44">
        <v>5.3516450000000004</v>
      </c>
    </row>
    <row r="76" spans="1:22" ht="15.75" customHeight="1">
      <c r="A76" s="48">
        <v>78</v>
      </c>
      <c r="B76" s="24" t="s">
        <v>35</v>
      </c>
      <c r="C76" s="24" t="s">
        <v>368</v>
      </c>
      <c r="D76" s="25" t="s">
        <v>326</v>
      </c>
      <c r="E76" s="24">
        <v>11</v>
      </c>
      <c r="F76" s="24">
        <v>2</v>
      </c>
      <c r="G76" s="43">
        <v>0.6</v>
      </c>
      <c r="H76" s="43">
        <v>0.19098599999999999</v>
      </c>
      <c r="I76" s="26">
        <v>11</v>
      </c>
      <c r="J76" s="26">
        <v>5.5</v>
      </c>
      <c r="K76" s="27">
        <v>2149377.66</v>
      </c>
      <c r="L76" s="27">
        <v>5067098.34</v>
      </c>
      <c r="M76" s="28">
        <v>2.8648E-2</v>
      </c>
      <c r="N76" s="29">
        <v>0.23949599999999999</v>
      </c>
      <c r="O76" s="25">
        <v>0.76</v>
      </c>
      <c r="P76" s="35">
        <v>95.033178000000007</v>
      </c>
      <c r="Q76" s="44" t="s">
        <v>398</v>
      </c>
      <c r="R76" s="44" t="s">
        <v>403</v>
      </c>
      <c r="S76" s="44" t="s">
        <v>52</v>
      </c>
      <c r="T76" s="44" t="s">
        <v>389</v>
      </c>
      <c r="U76" s="44">
        <v>-72.394150999999994</v>
      </c>
      <c r="V76" s="44">
        <v>5.3516170000000001</v>
      </c>
    </row>
    <row r="77" spans="1:22" ht="15.75" customHeight="1">
      <c r="A77" s="48">
        <v>79</v>
      </c>
      <c r="B77" s="24" t="s">
        <v>35</v>
      </c>
      <c r="C77" s="24" t="s">
        <v>368</v>
      </c>
      <c r="D77" s="25" t="s">
        <v>326</v>
      </c>
      <c r="E77" s="24">
        <v>11</v>
      </c>
      <c r="F77" s="24">
        <v>2</v>
      </c>
      <c r="G77" s="43">
        <v>0.6</v>
      </c>
      <c r="H77" s="43">
        <v>0.19098599999999999</v>
      </c>
      <c r="I77" s="26">
        <v>9</v>
      </c>
      <c r="J77" s="26">
        <v>4.5</v>
      </c>
      <c r="K77" s="27">
        <v>2149377.33</v>
      </c>
      <c r="L77" s="27">
        <v>5067099.4400000004</v>
      </c>
      <c r="M77" s="28">
        <v>2.8648E-2</v>
      </c>
      <c r="N77" s="29">
        <v>0.23949599999999999</v>
      </c>
      <c r="O77" s="25">
        <v>0.76</v>
      </c>
      <c r="P77" s="35">
        <v>63.617251000000003</v>
      </c>
      <c r="Q77" s="44" t="s">
        <v>398</v>
      </c>
      <c r="R77" s="44" t="s">
        <v>403</v>
      </c>
      <c r="S77" s="44" t="s">
        <v>21</v>
      </c>
      <c r="T77" s="44" t="s">
        <v>389</v>
      </c>
      <c r="U77" s="44">
        <v>-72.394141000000005</v>
      </c>
      <c r="V77" s="44">
        <v>5.3516139999999996</v>
      </c>
    </row>
    <row r="78" spans="1:22" ht="15.75" customHeight="1">
      <c r="A78" s="48">
        <v>80</v>
      </c>
      <c r="B78" s="24" t="s">
        <v>35</v>
      </c>
      <c r="C78" s="24" t="s">
        <v>368</v>
      </c>
      <c r="D78" s="25" t="s">
        <v>326</v>
      </c>
      <c r="E78" s="24">
        <v>11</v>
      </c>
      <c r="F78" s="24">
        <v>2</v>
      </c>
      <c r="G78" s="43">
        <v>0.6</v>
      </c>
      <c r="H78" s="43">
        <v>0.19098599999999999</v>
      </c>
      <c r="I78" s="26">
        <v>9</v>
      </c>
      <c r="J78" s="26">
        <v>4.5</v>
      </c>
      <c r="K78" s="27">
        <v>2149377.17</v>
      </c>
      <c r="L78" s="27">
        <v>5067101.18</v>
      </c>
      <c r="M78" s="28">
        <v>2.8648E-2</v>
      </c>
      <c r="N78" s="29">
        <v>0.23949599999999999</v>
      </c>
      <c r="O78" s="25">
        <v>0.76</v>
      </c>
      <c r="P78" s="35">
        <v>63.617251000000003</v>
      </c>
      <c r="Q78" s="44" t="s">
        <v>398</v>
      </c>
      <c r="R78" s="44" t="s">
        <v>403</v>
      </c>
      <c r="S78" s="44" t="s">
        <v>52</v>
      </c>
      <c r="T78" s="44" t="s">
        <v>389</v>
      </c>
      <c r="U78" s="44">
        <v>-72.394125000000003</v>
      </c>
      <c r="V78" s="44">
        <v>5.3516130000000004</v>
      </c>
    </row>
    <row r="79" spans="1:22" ht="15.75" customHeight="1">
      <c r="A79" s="48">
        <v>81</v>
      </c>
      <c r="B79" s="24" t="s">
        <v>32</v>
      </c>
      <c r="C79" s="24" t="s">
        <v>371</v>
      </c>
      <c r="D79" s="25" t="s">
        <v>33</v>
      </c>
      <c r="E79" s="24">
        <v>12</v>
      </c>
      <c r="F79" s="24">
        <v>7</v>
      </c>
      <c r="G79" s="43">
        <v>0.95</v>
      </c>
      <c r="H79" s="43">
        <v>0.302394</v>
      </c>
      <c r="I79" s="26">
        <v>9</v>
      </c>
      <c r="J79" s="26">
        <v>4.5</v>
      </c>
      <c r="K79" s="27">
        <v>2149381.5099999998</v>
      </c>
      <c r="L79" s="27">
        <v>5067106.03</v>
      </c>
      <c r="M79" s="28">
        <v>7.1818999999999994E-2</v>
      </c>
      <c r="N79" s="29">
        <v>0.65498599999999996</v>
      </c>
      <c r="O79" s="25">
        <v>0.76</v>
      </c>
      <c r="P79" s="35">
        <v>63.617251000000003</v>
      </c>
      <c r="Q79" s="44" t="s">
        <v>398</v>
      </c>
      <c r="R79" s="44" t="s">
        <v>403</v>
      </c>
      <c r="S79" s="44" t="s">
        <v>52</v>
      </c>
      <c r="T79" s="44" t="s">
        <v>389</v>
      </c>
      <c r="U79" s="44">
        <v>-72.394081</v>
      </c>
      <c r="V79" s="44">
        <v>5.3516519999999996</v>
      </c>
    </row>
    <row r="80" spans="1:22" ht="15.75" customHeight="1">
      <c r="A80" s="48">
        <v>82</v>
      </c>
      <c r="B80" s="24" t="s">
        <v>22</v>
      </c>
      <c r="C80" s="24" t="s">
        <v>345</v>
      </c>
      <c r="D80" s="25" t="s">
        <v>20</v>
      </c>
      <c r="E80" s="24">
        <v>8</v>
      </c>
      <c r="F80" s="24">
        <v>3</v>
      </c>
      <c r="G80" s="43">
        <v>0.59</v>
      </c>
      <c r="H80" s="43">
        <v>0.187803</v>
      </c>
      <c r="I80" s="26">
        <v>6</v>
      </c>
      <c r="J80" s="26">
        <v>3</v>
      </c>
      <c r="K80" s="27">
        <v>2149380.27</v>
      </c>
      <c r="L80" s="27">
        <v>5067105.32</v>
      </c>
      <c r="M80" s="28">
        <v>2.7701E-2</v>
      </c>
      <c r="N80" s="29">
        <v>0.16842199999999999</v>
      </c>
      <c r="O80" s="25">
        <v>0.76</v>
      </c>
      <c r="P80" s="35">
        <v>28.274334</v>
      </c>
      <c r="Q80" s="44" t="s">
        <v>398</v>
      </c>
      <c r="R80" s="44" t="s">
        <v>403</v>
      </c>
      <c r="S80" s="44" t="s">
        <v>52</v>
      </c>
      <c r="T80" s="44" t="s">
        <v>389</v>
      </c>
      <c r="U80" s="44">
        <v>-72.394087999999996</v>
      </c>
      <c r="V80" s="44">
        <v>5.3516409999999999</v>
      </c>
    </row>
    <row r="81" spans="1:22" ht="15.75" customHeight="1">
      <c r="A81" s="48">
        <v>83</v>
      </c>
      <c r="B81" s="24" t="s">
        <v>35</v>
      </c>
      <c r="C81" s="24" t="s">
        <v>368</v>
      </c>
      <c r="D81" s="25" t="s">
        <v>326</v>
      </c>
      <c r="E81" s="24">
        <v>10</v>
      </c>
      <c r="F81" s="24">
        <v>2</v>
      </c>
      <c r="G81" s="43">
        <v>0.6</v>
      </c>
      <c r="H81" s="43">
        <v>0.19098599999999999</v>
      </c>
      <c r="I81" s="26">
        <v>7</v>
      </c>
      <c r="J81" s="26">
        <v>3.5</v>
      </c>
      <c r="K81" s="27">
        <v>2149376.4</v>
      </c>
      <c r="L81" s="27">
        <v>5067103.4000000004</v>
      </c>
      <c r="M81" s="28">
        <v>2.8648E-2</v>
      </c>
      <c r="N81" s="29">
        <v>0.217724</v>
      </c>
      <c r="O81" s="25">
        <v>0.76</v>
      </c>
      <c r="P81" s="35">
        <v>38.48451</v>
      </c>
      <c r="Q81" s="44" t="s">
        <v>398</v>
      </c>
      <c r="R81" s="44" t="s">
        <v>403</v>
      </c>
      <c r="S81" s="44" t="s">
        <v>52</v>
      </c>
      <c r="T81" s="44" t="s">
        <v>389</v>
      </c>
      <c r="U81" s="44">
        <v>-72.394104999999996</v>
      </c>
      <c r="V81" s="44">
        <v>5.3516060000000003</v>
      </c>
    </row>
    <row r="82" spans="1:22" ht="15.75" customHeight="1">
      <c r="A82" s="48">
        <v>84</v>
      </c>
      <c r="B82" s="24" t="s">
        <v>35</v>
      </c>
      <c r="C82" s="24" t="s">
        <v>368</v>
      </c>
      <c r="D82" s="25" t="s">
        <v>326</v>
      </c>
      <c r="E82" s="24">
        <v>11</v>
      </c>
      <c r="F82" s="24">
        <v>2</v>
      </c>
      <c r="G82" s="43">
        <v>0.6</v>
      </c>
      <c r="H82" s="43">
        <v>0.19098599999999999</v>
      </c>
      <c r="I82" s="26">
        <v>8</v>
      </c>
      <c r="J82" s="26">
        <v>4</v>
      </c>
      <c r="K82" s="27">
        <v>2149376.7599999998</v>
      </c>
      <c r="L82" s="27">
        <v>5067104.37</v>
      </c>
      <c r="M82" s="28">
        <v>2.8648E-2</v>
      </c>
      <c r="N82" s="29">
        <v>0.23949599999999999</v>
      </c>
      <c r="O82" s="25">
        <v>0.76</v>
      </c>
      <c r="P82" s="35">
        <v>50.265481999999999</v>
      </c>
      <c r="Q82" s="44" t="s">
        <v>398</v>
      </c>
      <c r="R82" s="44" t="s">
        <v>403</v>
      </c>
      <c r="S82" s="44" t="s">
        <v>52</v>
      </c>
      <c r="T82" s="44" t="s">
        <v>389</v>
      </c>
      <c r="U82" s="44">
        <v>-72.394096000000005</v>
      </c>
      <c r="V82" s="44">
        <v>5.3516089999999998</v>
      </c>
    </row>
    <row r="83" spans="1:22" ht="15.75" customHeight="1">
      <c r="A83" s="48">
        <v>85</v>
      </c>
      <c r="B83" s="24" t="s">
        <v>35</v>
      </c>
      <c r="C83" s="24" t="s">
        <v>368</v>
      </c>
      <c r="D83" s="25" t="s">
        <v>326</v>
      </c>
      <c r="E83" s="24">
        <v>11</v>
      </c>
      <c r="F83" s="24">
        <v>2</v>
      </c>
      <c r="G83" s="43">
        <v>0.6</v>
      </c>
      <c r="H83" s="43">
        <v>0.19098599999999999</v>
      </c>
      <c r="I83" s="26">
        <v>7</v>
      </c>
      <c r="J83" s="26">
        <v>3.5</v>
      </c>
      <c r="K83" s="27">
        <v>2149376.7000000002</v>
      </c>
      <c r="L83" s="27">
        <v>5067105.08</v>
      </c>
      <c r="M83" s="28">
        <v>2.8648E-2</v>
      </c>
      <c r="N83" s="29">
        <v>0.23949599999999999</v>
      </c>
      <c r="O83" s="25">
        <v>0.76</v>
      </c>
      <c r="P83" s="35">
        <v>38.48451</v>
      </c>
      <c r="Q83" s="44" t="s">
        <v>398</v>
      </c>
      <c r="R83" s="44" t="s">
        <v>403</v>
      </c>
      <c r="S83" s="44" t="s">
        <v>52</v>
      </c>
      <c r="T83" s="44" t="s">
        <v>389</v>
      </c>
      <c r="U83" s="44">
        <v>-72.394090000000006</v>
      </c>
      <c r="V83" s="44">
        <v>5.3516089999999998</v>
      </c>
    </row>
    <row r="84" spans="1:22" ht="15.75" customHeight="1">
      <c r="A84" s="48">
        <v>86</v>
      </c>
      <c r="B84" s="24" t="s">
        <v>35</v>
      </c>
      <c r="C84" s="24" t="s">
        <v>368</v>
      </c>
      <c r="D84" s="25" t="s">
        <v>326</v>
      </c>
      <c r="E84" s="24">
        <v>11</v>
      </c>
      <c r="F84" s="24">
        <v>2</v>
      </c>
      <c r="G84" s="43">
        <v>0.6</v>
      </c>
      <c r="H84" s="43">
        <v>0.19098599999999999</v>
      </c>
      <c r="I84" s="26">
        <v>9</v>
      </c>
      <c r="J84" s="26">
        <v>4.5</v>
      </c>
      <c r="K84" s="27">
        <v>2149375.89</v>
      </c>
      <c r="L84" s="27">
        <v>5067107.4400000004</v>
      </c>
      <c r="M84" s="28">
        <v>2.8648E-2</v>
      </c>
      <c r="N84" s="29">
        <v>0.23949599999999999</v>
      </c>
      <c r="O84" s="25">
        <v>0.76</v>
      </c>
      <c r="P84" s="35">
        <v>63.617251000000003</v>
      </c>
      <c r="Q84" s="44" t="s">
        <v>398</v>
      </c>
      <c r="R84" s="44" t="s">
        <v>403</v>
      </c>
      <c r="S84" s="44" t="s">
        <v>52</v>
      </c>
      <c r="T84" s="44" t="s">
        <v>389</v>
      </c>
      <c r="U84" s="44">
        <v>-72.394068000000004</v>
      </c>
      <c r="V84" s="44">
        <v>5.3516009999999996</v>
      </c>
    </row>
    <row r="85" spans="1:22" ht="15.75" customHeight="1">
      <c r="A85" s="48">
        <v>87</v>
      </c>
      <c r="B85" s="24" t="s">
        <v>30</v>
      </c>
      <c r="C85" s="24" t="s">
        <v>349</v>
      </c>
      <c r="D85" s="25" t="s">
        <v>31</v>
      </c>
      <c r="E85" s="24">
        <v>12</v>
      </c>
      <c r="F85" s="24">
        <v>4</v>
      </c>
      <c r="G85" s="43">
        <v>0.88</v>
      </c>
      <c r="H85" s="43">
        <v>0.280113</v>
      </c>
      <c r="I85" s="26">
        <v>9</v>
      </c>
      <c r="J85" s="26">
        <v>4.5</v>
      </c>
      <c r="K85" s="27">
        <v>2149375.21</v>
      </c>
      <c r="L85" s="27">
        <v>5067111</v>
      </c>
      <c r="M85" s="28">
        <v>6.1624999999999999E-2</v>
      </c>
      <c r="N85" s="29">
        <v>0.56201800000000002</v>
      </c>
      <c r="O85" s="25">
        <v>0.76</v>
      </c>
      <c r="P85" s="35">
        <v>63.617251000000003</v>
      </c>
      <c r="Q85" s="44" t="s">
        <v>398</v>
      </c>
      <c r="R85" s="44" t="s">
        <v>403</v>
      </c>
      <c r="S85" s="44" t="s">
        <v>21</v>
      </c>
      <c r="T85" s="44" t="s">
        <v>389</v>
      </c>
      <c r="U85" s="44">
        <v>-72.394036</v>
      </c>
      <c r="V85" s="44">
        <v>5.3515949999999997</v>
      </c>
    </row>
    <row r="86" spans="1:22" ht="15.75" customHeight="1">
      <c r="A86" s="48">
        <v>88</v>
      </c>
      <c r="B86" s="24" t="s">
        <v>35</v>
      </c>
      <c r="C86" s="24" t="s">
        <v>368</v>
      </c>
      <c r="D86" s="25" t="s">
        <v>326</v>
      </c>
      <c r="E86" s="24">
        <v>12</v>
      </c>
      <c r="F86" s="24">
        <v>2</v>
      </c>
      <c r="G86" s="43">
        <v>0.37</v>
      </c>
      <c r="H86" s="43">
        <v>0.117775</v>
      </c>
      <c r="I86" s="26">
        <v>9</v>
      </c>
      <c r="J86" s="26">
        <v>4.5</v>
      </c>
      <c r="K86" s="27">
        <v>2149373.33</v>
      </c>
      <c r="L86" s="27">
        <v>5067114.2699999996</v>
      </c>
      <c r="M86" s="28">
        <v>1.0893999999999999E-2</v>
      </c>
      <c r="N86" s="29">
        <v>9.9354999999999999E-2</v>
      </c>
      <c r="O86" s="25">
        <v>0.76</v>
      </c>
      <c r="P86" s="35">
        <v>63.617251000000003</v>
      </c>
      <c r="Q86" s="44" t="s">
        <v>398</v>
      </c>
      <c r="R86" s="44" t="s">
        <v>403</v>
      </c>
      <c r="S86" s="44" t="s">
        <v>52</v>
      </c>
      <c r="T86" s="44" t="s">
        <v>389</v>
      </c>
      <c r="U86" s="44">
        <v>-72.394007000000002</v>
      </c>
      <c r="V86" s="44">
        <v>5.3515779999999999</v>
      </c>
    </row>
    <row r="87" spans="1:22" ht="15.75" customHeight="1">
      <c r="A87" s="48">
        <v>89</v>
      </c>
      <c r="B87" s="24" t="s">
        <v>32</v>
      </c>
      <c r="C87" s="24" t="s">
        <v>371</v>
      </c>
      <c r="D87" s="25" t="s">
        <v>33</v>
      </c>
      <c r="E87" s="24">
        <v>12</v>
      </c>
      <c r="F87" s="24">
        <v>6</v>
      </c>
      <c r="G87" s="43">
        <v>1</v>
      </c>
      <c r="H87" s="43">
        <v>0.31830999999999998</v>
      </c>
      <c r="I87" s="26">
        <v>9</v>
      </c>
      <c r="J87" s="26">
        <v>4.5</v>
      </c>
      <c r="K87" s="27">
        <v>2149374.08</v>
      </c>
      <c r="L87" s="27">
        <v>5067117.2</v>
      </c>
      <c r="M87" s="28">
        <v>7.9576999999999995E-2</v>
      </c>
      <c r="N87" s="29">
        <v>0.72574700000000003</v>
      </c>
      <c r="O87" s="25">
        <v>0.76</v>
      </c>
      <c r="P87" s="35">
        <v>63.617251000000003</v>
      </c>
      <c r="Q87" s="44" t="s">
        <v>398</v>
      </c>
      <c r="R87" s="44" t="s">
        <v>403</v>
      </c>
      <c r="S87" s="44" t="s">
        <v>52</v>
      </c>
      <c r="T87" s="44" t="s">
        <v>389</v>
      </c>
      <c r="U87" s="44">
        <v>-72.393979999999999</v>
      </c>
      <c r="V87" s="44">
        <v>5.351585</v>
      </c>
    </row>
    <row r="88" spans="1:22" ht="15.75" customHeight="1">
      <c r="A88" s="48">
        <v>91</v>
      </c>
      <c r="B88" s="24" t="s">
        <v>59</v>
      </c>
      <c r="C88" s="24" t="s">
        <v>338</v>
      </c>
      <c r="D88" s="25" t="s">
        <v>326</v>
      </c>
      <c r="E88" s="24">
        <v>10</v>
      </c>
      <c r="F88" s="24">
        <v>4</v>
      </c>
      <c r="G88" s="43">
        <v>1</v>
      </c>
      <c r="H88" s="43">
        <v>0.31830999999999998</v>
      </c>
      <c r="I88" s="26">
        <v>12</v>
      </c>
      <c r="J88" s="26">
        <v>6</v>
      </c>
      <c r="K88" s="27">
        <v>2149372.9300000002</v>
      </c>
      <c r="L88" s="27">
        <v>5067122.84</v>
      </c>
      <c r="M88" s="28">
        <v>7.9576999999999995E-2</v>
      </c>
      <c r="N88" s="29">
        <v>0.60478900000000002</v>
      </c>
      <c r="O88" s="25">
        <v>0.76</v>
      </c>
      <c r="P88" s="35">
        <v>113.097336</v>
      </c>
      <c r="Q88" s="44" t="s">
        <v>398</v>
      </c>
      <c r="R88" s="44" t="s">
        <v>403</v>
      </c>
      <c r="S88" s="44" t="s">
        <v>21</v>
      </c>
      <c r="T88" s="44" t="s">
        <v>389</v>
      </c>
      <c r="U88" s="44">
        <v>-72.393929</v>
      </c>
      <c r="V88" s="44">
        <v>5.3515740000000003</v>
      </c>
    </row>
    <row r="89" spans="1:22" ht="15.75" customHeight="1">
      <c r="A89" s="48">
        <v>92</v>
      </c>
      <c r="B89" s="24" t="s">
        <v>30</v>
      </c>
      <c r="C89" s="24" t="s">
        <v>349</v>
      </c>
      <c r="D89" s="25" t="s">
        <v>31</v>
      </c>
      <c r="E89" s="24">
        <v>10</v>
      </c>
      <c r="F89" s="24">
        <v>2</v>
      </c>
      <c r="G89" s="43">
        <v>1.18</v>
      </c>
      <c r="H89" s="43">
        <v>0.375606</v>
      </c>
      <c r="I89" s="26">
        <v>9</v>
      </c>
      <c r="J89" s="26">
        <v>4.5</v>
      </c>
      <c r="K89" s="27">
        <v>2149372.94</v>
      </c>
      <c r="L89" s="27">
        <v>5067124.17</v>
      </c>
      <c r="M89" s="28">
        <v>0.110804</v>
      </c>
      <c r="N89" s="29">
        <v>0.84210799999999997</v>
      </c>
      <c r="O89" s="25">
        <v>0.76</v>
      </c>
      <c r="P89" s="35">
        <v>63.617251000000003</v>
      </c>
      <c r="Q89" s="44" t="s">
        <v>398</v>
      </c>
      <c r="R89" s="44" t="s">
        <v>403</v>
      </c>
      <c r="S89" s="44" t="s">
        <v>51</v>
      </c>
      <c r="T89" s="44" t="s">
        <v>389</v>
      </c>
      <c r="U89" s="44">
        <v>-72.393917000000002</v>
      </c>
      <c r="V89" s="44">
        <v>5.3515740000000003</v>
      </c>
    </row>
    <row r="90" spans="1:22" ht="15.75" customHeight="1">
      <c r="A90" s="48">
        <v>93</v>
      </c>
      <c r="B90" s="24" t="s">
        <v>59</v>
      </c>
      <c r="C90" s="24" t="s">
        <v>338</v>
      </c>
      <c r="D90" s="25" t="s">
        <v>326</v>
      </c>
      <c r="E90" s="24">
        <v>12</v>
      </c>
      <c r="F90" s="24">
        <v>2</v>
      </c>
      <c r="G90" s="43">
        <v>1.1000000000000001</v>
      </c>
      <c r="H90" s="43">
        <v>0.35014099999999998</v>
      </c>
      <c r="I90" s="26">
        <v>9</v>
      </c>
      <c r="J90" s="26">
        <v>4.5</v>
      </c>
      <c r="K90" s="27">
        <v>2149372.5299999998</v>
      </c>
      <c r="L90" s="27">
        <v>5067129.33</v>
      </c>
      <c r="M90" s="28">
        <v>9.6289E-2</v>
      </c>
      <c r="N90" s="29">
        <v>0.87815299999999996</v>
      </c>
      <c r="O90" s="25">
        <v>0.76</v>
      </c>
      <c r="P90" s="35">
        <v>63.617251000000003</v>
      </c>
      <c r="Q90" s="44" t="s">
        <v>398</v>
      </c>
      <c r="R90" s="44" t="s">
        <v>403</v>
      </c>
      <c r="S90" s="44" t="s">
        <v>21</v>
      </c>
      <c r="T90" s="44" t="s">
        <v>389</v>
      </c>
      <c r="U90" s="44">
        <v>-72.393871000000004</v>
      </c>
      <c r="V90" s="44">
        <v>5.3515709999999999</v>
      </c>
    </row>
    <row r="91" spans="1:22" ht="15.75" customHeight="1">
      <c r="A91" s="48">
        <v>94</v>
      </c>
      <c r="B91" s="24" t="s">
        <v>30</v>
      </c>
      <c r="C91" s="24" t="s">
        <v>349</v>
      </c>
      <c r="D91" s="25" t="s">
        <v>31</v>
      </c>
      <c r="E91" s="24">
        <v>12</v>
      </c>
      <c r="F91" s="24">
        <v>5</v>
      </c>
      <c r="G91" s="43">
        <v>1</v>
      </c>
      <c r="H91" s="43">
        <v>0.31830999999999998</v>
      </c>
      <c r="I91" s="26">
        <v>10</v>
      </c>
      <c r="J91" s="26">
        <v>5</v>
      </c>
      <c r="K91" s="27">
        <v>2149371.64</v>
      </c>
      <c r="L91" s="27">
        <v>5067131.08</v>
      </c>
      <c r="M91" s="28">
        <v>7.9576999999999995E-2</v>
      </c>
      <c r="N91" s="29">
        <v>0.72574700000000003</v>
      </c>
      <c r="O91" s="25">
        <v>0.76</v>
      </c>
      <c r="P91" s="35">
        <v>78.539816000000002</v>
      </c>
      <c r="Q91" s="44" t="s">
        <v>398</v>
      </c>
      <c r="R91" s="44" t="s">
        <v>403</v>
      </c>
      <c r="S91" s="44" t="s">
        <v>21</v>
      </c>
      <c r="T91" s="44" t="s">
        <v>389</v>
      </c>
      <c r="U91" s="44">
        <v>-72.393855000000002</v>
      </c>
      <c r="V91" s="44">
        <v>5.3515629999999996</v>
      </c>
    </row>
    <row r="92" spans="1:22" ht="15.75" customHeight="1">
      <c r="A92" s="48">
        <v>95</v>
      </c>
      <c r="B92" s="24" t="s">
        <v>59</v>
      </c>
      <c r="C92" s="24" t="s">
        <v>338</v>
      </c>
      <c r="D92" s="25" t="s">
        <v>326</v>
      </c>
      <c r="E92" s="24">
        <v>12</v>
      </c>
      <c r="F92" s="24">
        <v>2</v>
      </c>
      <c r="G92" s="43">
        <v>0.73</v>
      </c>
      <c r="H92" s="43">
        <v>0.23236599999999999</v>
      </c>
      <c r="I92" s="26">
        <v>11</v>
      </c>
      <c r="J92" s="26">
        <v>5.5</v>
      </c>
      <c r="K92" s="27">
        <v>2149371.81</v>
      </c>
      <c r="L92" s="27">
        <v>5067131.63</v>
      </c>
      <c r="M92" s="28">
        <v>4.2407E-2</v>
      </c>
      <c r="N92" s="29">
        <v>0.38674999999999998</v>
      </c>
      <c r="O92" s="25">
        <v>0.76</v>
      </c>
      <c r="P92" s="35">
        <v>95.033178000000007</v>
      </c>
      <c r="Q92" s="44" t="s">
        <v>398</v>
      </c>
      <c r="R92" s="44" t="s">
        <v>403</v>
      </c>
      <c r="S92" s="44" t="s">
        <v>21</v>
      </c>
      <c r="T92" s="44" t="s">
        <v>389</v>
      </c>
      <c r="U92" s="44">
        <v>-72.39385</v>
      </c>
      <c r="V92" s="44">
        <v>5.3515639999999998</v>
      </c>
    </row>
    <row r="93" spans="1:22" ht="15.75" customHeight="1">
      <c r="A93" s="48">
        <v>96</v>
      </c>
      <c r="B93" s="24" t="s">
        <v>22</v>
      </c>
      <c r="C93" s="24" t="s">
        <v>345</v>
      </c>
      <c r="D93" s="25" t="s">
        <v>20</v>
      </c>
      <c r="E93" s="24">
        <v>9</v>
      </c>
      <c r="F93" s="24">
        <v>2</v>
      </c>
      <c r="G93" s="43">
        <v>0.73</v>
      </c>
      <c r="H93" s="43">
        <v>0.23236599999999999</v>
      </c>
      <c r="I93" s="26">
        <v>10</v>
      </c>
      <c r="J93" s="26">
        <v>5</v>
      </c>
      <c r="K93" s="27">
        <v>2149377.7400000002</v>
      </c>
      <c r="L93" s="27">
        <v>5067137.4000000004</v>
      </c>
      <c r="M93" s="28">
        <v>4.2407E-2</v>
      </c>
      <c r="N93" s="29">
        <v>0.29006300000000002</v>
      </c>
      <c r="O93" s="25">
        <v>0.76</v>
      </c>
      <c r="P93" s="35">
        <v>78.539816000000002</v>
      </c>
      <c r="Q93" s="44" t="s">
        <v>398</v>
      </c>
      <c r="R93" s="44" t="s">
        <v>403</v>
      </c>
      <c r="S93" s="44" t="s">
        <v>21</v>
      </c>
      <c r="T93" s="44" t="s">
        <v>389</v>
      </c>
      <c r="U93" s="44">
        <v>-72.393798000000004</v>
      </c>
      <c r="V93" s="44">
        <v>5.3516180000000002</v>
      </c>
    </row>
    <row r="94" spans="1:22" ht="15.75" customHeight="1">
      <c r="A94" s="48">
        <v>97</v>
      </c>
      <c r="B94" s="24" t="s">
        <v>26</v>
      </c>
      <c r="C94" s="24" t="s">
        <v>357</v>
      </c>
      <c r="D94" s="25" t="s">
        <v>326</v>
      </c>
      <c r="E94" s="24">
        <v>8</v>
      </c>
      <c r="F94" s="24">
        <v>2</v>
      </c>
      <c r="G94" s="43">
        <v>0.4</v>
      </c>
      <c r="H94" s="43">
        <v>0.12732399999999999</v>
      </c>
      <c r="I94" s="26">
        <v>11</v>
      </c>
      <c r="J94" s="26">
        <v>5.5</v>
      </c>
      <c r="K94" s="27">
        <v>2149373.7599999998</v>
      </c>
      <c r="L94" s="27">
        <v>5067154.5199999996</v>
      </c>
      <c r="M94" s="28">
        <v>1.2732E-2</v>
      </c>
      <c r="N94" s="29">
        <v>7.7412999999999996E-2</v>
      </c>
      <c r="O94" s="25">
        <v>0.76</v>
      </c>
      <c r="P94" s="35">
        <v>95.033178000000007</v>
      </c>
      <c r="Q94" s="44" t="s">
        <v>398</v>
      </c>
      <c r="R94" s="44" t="s">
        <v>403</v>
      </c>
      <c r="S94" s="44" t="s">
        <v>21</v>
      </c>
      <c r="T94" s="44" t="s">
        <v>389</v>
      </c>
      <c r="U94" s="44">
        <v>-72.393642999999997</v>
      </c>
      <c r="V94" s="44">
        <v>5.3515810000000004</v>
      </c>
    </row>
    <row r="95" spans="1:22" ht="15.75" customHeight="1">
      <c r="A95" s="48">
        <v>98</v>
      </c>
      <c r="B95" s="24" t="s">
        <v>26</v>
      </c>
      <c r="C95" s="24" t="s">
        <v>357</v>
      </c>
      <c r="D95" s="25" t="s">
        <v>326</v>
      </c>
      <c r="E95" s="24">
        <v>8</v>
      </c>
      <c r="F95" s="24">
        <v>2</v>
      </c>
      <c r="G95" s="43">
        <v>0.5</v>
      </c>
      <c r="H95" s="43">
        <v>0.15915499999999999</v>
      </c>
      <c r="I95" s="26">
        <v>11</v>
      </c>
      <c r="J95" s="26">
        <v>5.5</v>
      </c>
      <c r="K95" s="27">
        <v>2149378.3199999998</v>
      </c>
      <c r="L95" s="27">
        <v>5067155.7300000004</v>
      </c>
      <c r="M95" s="28">
        <v>1.9893999999999998E-2</v>
      </c>
      <c r="N95" s="29">
        <v>0.120958</v>
      </c>
      <c r="O95" s="25">
        <v>0.76</v>
      </c>
      <c r="P95" s="35">
        <v>95.033178000000007</v>
      </c>
      <c r="Q95" s="44" t="s">
        <v>398</v>
      </c>
      <c r="R95" s="44" t="s">
        <v>403</v>
      </c>
      <c r="S95" s="44" t="s">
        <v>21</v>
      </c>
      <c r="T95" s="44" t="s">
        <v>389</v>
      </c>
      <c r="U95" s="44">
        <v>-72.393631999999997</v>
      </c>
      <c r="V95" s="44">
        <v>5.351623</v>
      </c>
    </row>
    <row r="96" spans="1:22" ht="15.75" customHeight="1">
      <c r="A96" s="48">
        <v>99</v>
      </c>
      <c r="B96" s="24" t="s">
        <v>27</v>
      </c>
      <c r="C96" s="24" t="s">
        <v>343</v>
      </c>
      <c r="D96" s="25" t="s">
        <v>326</v>
      </c>
      <c r="E96" s="24">
        <v>6</v>
      </c>
      <c r="F96" s="24">
        <v>2</v>
      </c>
      <c r="G96" s="43">
        <v>0.65</v>
      </c>
      <c r="H96" s="43">
        <v>0.206901</v>
      </c>
      <c r="I96" s="26">
        <v>7</v>
      </c>
      <c r="J96" s="26">
        <v>3.5</v>
      </c>
      <c r="K96" s="27">
        <v>2149383.61</v>
      </c>
      <c r="L96" s="27">
        <v>5067141.3899999997</v>
      </c>
      <c r="M96" s="28">
        <v>3.3620999999999998E-2</v>
      </c>
      <c r="N96" s="29">
        <v>0.15331400000000001</v>
      </c>
      <c r="O96" s="25">
        <v>0.76</v>
      </c>
      <c r="P96" s="35">
        <v>38.48451</v>
      </c>
      <c r="Q96" s="44" t="s">
        <v>398</v>
      </c>
      <c r="R96" s="44" t="s">
        <v>403</v>
      </c>
      <c r="S96" s="44" t="s">
        <v>21</v>
      </c>
      <c r="T96" s="44" t="s">
        <v>389</v>
      </c>
      <c r="U96" s="44">
        <v>-72.393761999999995</v>
      </c>
      <c r="V96" s="44">
        <v>5.3516709999999996</v>
      </c>
    </row>
    <row r="97" spans="1:22" ht="15.75" customHeight="1">
      <c r="A97" s="48">
        <v>100</v>
      </c>
      <c r="B97" s="24" t="s">
        <v>27</v>
      </c>
      <c r="C97" s="24" t="s">
        <v>343</v>
      </c>
      <c r="D97" s="25" t="s">
        <v>326</v>
      </c>
      <c r="E97" s="24">
        <v>6</v>
      </c>
      <c r="F97" s="24">
        <v>2</v>
      </c>
      <c r="G97" s="43">
        <v>0.43</v>
      </c>
      <c r="H97" s="43">
        <v>0.13687299999999999</v>
      </c>
      <c r="I97" s="26">
        <v>5</v>
      </c>
      <c r="J97" s="26">
        <v>2.5</v>
      </c>
      <c r="K97" s="27">
        <v>2149384.23</v>
      </c>
      <c r="L97" s="27">
        <v>5067141.91</v>
      </c>
      <c r="M97" s="28">
        <v>1.4714E-2</v>
      </c>
      <c r="N97" s="29">
        <v>6.7095000000000002E-2</v>
      </c>
      <c r="O97" s="25">
        <v>0.76</v>
      </c>
      <c r="P97" s="35">
        <v>19.634954</v>
      </c>
      <c r="Q97" s="44" t="s">
        <v>398</v>
      </c>
      <c r="R97" s="44" t="s">
        <v>403</v>
      </c>
      <c r="S97" s="44" t="s">
        <v>21</v>
      </c>
      <c r="T97" s="44" t="s">
        <v>389</v>
      </c>
      <c r="U97" s="44">
        <v>-72.393756999999994</v>
      </c>
      <c r="V97" s="44">
        <v>5.3516760000000003</v>
      </c>
    </row>
    <row r="98" spans="1:22" ht="15.75" customHeight="1">
      <c r="A98" s="48">
        <v>101</v>
      </c>
      <c r="B98" s="24" t="s">
        <v>132</v>
      </c>
      <c r="C98" s="24" t="s">
        <v>372</v>
      </c>
      <c r="D98" s="25" t="s">
        <v>326</v>
      </c>
      <c r="E98" s="24">
        <v>8</v>
      </c>
      <c r="F98" s="24">
        <v>2.5</v>
      </c>
      <c r="G98" s="43">
        <v>1</v>
      </c>
      <c r="H98" s="43">
        <v>0.31830999999999998</v>
      </c>
      <c r="I98" s="26">
        <v>9</v>
      </c>
      <c r="J98" s="26">
        <v>4.5</v>
      </c>
      <c r="K98" s="27">
        <v>2149400.8629999999</v>
      </c>
      <c r="L98" s="27">
        <v>5067153.8789999997</v>
      </c>
      <c r="M98" s="28">
        <v>0.08</v>
      </c>
      <c r="N98" s="29">
        <v>0.48</v>
      </c>
      <c r="O98" s="25">
        <v>0.76</v>
      </c>
      <c r="P98" s="35">
        <v>63.617251000000003</v>
      </c>
      <c r="Q98" s="44" t="s">
        <v>398</v>
      </c>
      <c r="R98" s="44" t="s">
        <v>403</v>
      </c>
      <c r="S98" s="44" t="s">
        <v>21</v>
      </c>
      <c r="T98" s="44" t="s">
        <v>389</v>
      </c>
      <c r="U98" s="44">
        <v>-72.393648999999996</v>
      </c>
      <c r="V98" s="44">
        <v>5.3518270000000001</v>
      </c>
    </row>
    <row r="99" spans="1:22" ht="15.75" hidden="1" customHeight="1">
      <c r="A99" s="48">
        <v>102</v>
      </c>
      <c r="B99" s="24" t="s">
        <v>26</v>
      </c>
      <c r="C99" s="24" t="s">
        <v>357</v>
      </c>
      <c r="D99" s="25" t="s">
        <v>326</v>
      </c>
      <c r="E99" s="24">
        <v>6</v>
      </c>
      <c r="F99" s="24">
        <v>2</v>
      </c>
      <c r="G99" s="43">
        <v>0.44</v>
      </c>
      <c r="H99" s="43">
        <v>0.14005600000000001</v>
      </c>
      <c r="I99" s="26">
        <v>7</v>
      </c>
      <c r="J99" s="26">
        <v>3.5</v>
      </c>
      <c r="K99" s="27">
        <v>2149381.98</v>
      </c>
      <c r="L99" s="27">
        <v>5067169.1900000004</v>
      </c>
      <c r="M99" s="28">
        <v>1.5406E-2</v>
      </c>
      <c r="N99" s="29">
        <v>7.0251999999999995E-2</v>
      </c>
      <c r="O99" s="25">
        <v>0.76</v>
      </c>
      <c r="P99" s="35">
        <v>38.48451</v>
      </c>
      <c r="Q99" s="44" t="s">
        <v>398</v>
      </c>
      <c r="R99" s="44" t="s">
        <v>402</v>
      </c>
      <c r="S99" s="44" t="s">
        <v>21</v>
      </c>
      <c r="T99" s="44" t="s">
        <v>389</v>
      </c>
      <c r="U99" s="44">
        <v>-72.393511000000004</v>
      </c>
      <c r="V99" s="44">
        <v>5.3516560000000002</v>
      </c>
    </row>
    <row r="100" spans="1:22" ht="15.75" customHeight="1">
      <c r="A100" s="48">
        <v>103</v>
      </c>
      <c r="B100" s="24" t="s">
        <v>55</v>
      </c>
      <c r="C100" s="24" t="s">
        <v>325</v>
      </c>
      <c r="D100" s="25" t="s">
        <v>326</v>
      </c>
      <c r="E100" s="24">
        <v>9</v>
      </c>
      <c r="F100" s="24">
        <v>4</v>
      </c>
      <c r="G100" s="43">
        <v>1.6</v>
      </c>
      <c r="H100" s="43">
        <v>0.50929599999999997</v>
      </c>
      <c r="I100" s="26">
        <v>9</v>
      </c>
      <c r="J100" s="26">
        <v>4.5</v>
      </c>
      <c r="K100" s="27">
        <v>2149386.781</v>
      </c>
      <c r="L100" s="27">
        <v>5067188.1100000003</v>
      </c>
      <c r="M100" s="28">
        <v>0.20371800000000001</v>
      </c>
      <c r="N100" s="29">
        <v>1.3934329999999999</v>
      </c>
      <c r="O100" s="25">
        <v>0.76</v>
      </c>
      <c r="P100" s="35">
        <v>63.617251000000003</v>
      </c>
      <c r="Q100" s="44" t="s">
        <v>398</v>
      </c>
      <c r="R100" s="44" t="s">
        <v>403</v>
      </c>
      <c r="S100" s="44" t="s">
        <v>52</v>
      </c>
      <c r="T100" s="44" t="s">
        <v>389</v>
      </c>
      <c r="U100" s="44">
        <v>-72.393339999999995</v>
      </c>
      <c r="V100" s="44">
        <v>5.351699</v>
      </c>
    </row>
    <row r="101" spans="1:22" ht="15.75" customHeight="1">
      <c r="A101" s="48">
        <v>104</v>
      </c>
      <c r="B101" s="24" t="s">
        <v>19</v>
      </c>
      <c r="C101" s="24" t="s">
        <v>335</v>
      </c>
      <c r="D101" s="25" t="s">
        <v>20</v>
      </c>
      <c r="E101" s="24">
        <v>12</v>
      </c>
      <c r="F101" s="24">
        <v>3</v>
      </c>
      <c r="G101" s="43">
        <v>0.9</v>
      </c>
      <c r="H101" s="43">
        <v>0.28647899999999998</v>
      </c>
      <c r="I101" s="26">
        <v>9</v>
      </c>
      <c r="J101" s="26">
        <v>4.5</v>
      </c>
      <c r="K101" s="27">
        <v>2149399.9029999999</v>
      </c>
      <c r="L101" s="27">
        <v>5067204.909</v>
      </c>
      <c r="M101" s="28">
        <v>0.06</v>
      </c>
      <c r="N101" s="29">
        <v>0.59</v>
      </c>
      <c r="O101" s="25">
        <v>0.76</v>
      </c>
      <c r="P101" s="35">
        <v>63.617251000000003</v>
      </c>
      <c r="Q101" s="44" t="s">
        <v>398</v>
      </c>
      <c r="R101" s="44" t="s">
        <v>403</v>
      </c>
      <c r="S101" s="44" t="s">
        <v>21</v>
      </c>
      <c r="T101" s="44" t="s">
        <v>389</v>
      </c>
      <c r="U101" s="44">
        <v>-72.393187999999995</v>
      </c>
      <c r="V101" s="44">
        <v>5.3518179999999997</v>
      </c>
    </row>
    <row r="102" spans="1:22" ht="15.75" customHeight="1">
      <c r="A102" s="48">
        <v>105</v>
      </c>
      <c r="B102" s="24" t="s">
        <v>35</v>
      </c>
      <c r="C102" s="24" t="s">
        <v>368</v>
      </c>
      <c r="D102" s="25" t="s">
        <v>326</v>
      </c>
      <c r="E102" s="24">
        <v>12</v>
      </c>
      <c r="F102" s="24">
        <v>2</v>
      </c>
      <c r="G102" s="43">
        <v>0.9</v>
      </c>
      <c r="H102" s="43">
        <v>0.28647899999999998</v>
      </c>
      <c r="I102" s="26">
        <v>9</v>
      </c>
      <c r="J102" s="26">
        <v>4.5</v>
      </c>
      <c r="K102" s="27">
        <v>2149384.46</v>
      </c>
      <c r="L102" s="27">
        <v>5067200.43</v>
      </c>
      <c r="M102" s="28">
        <v>6.4458000000000001E-2</v>
      </c>
      <c r="N102" s="29">
        <v>0.58785500000000002</v>
      </c>
      <c r="O102" s="25">
        <v>0.76</v>
      </c>
      <c r="P102" s="35">
        <v>63.617251000000003</v>
      </c>
      <c r="Q102" s="44" t="s">
        <v>398</v>
      </c>
      <c r="R102" s="44" t="s">
        <v>403</v>
      </c>
      <c r="S102" s="44" t="s">
        <v>52</v>
      </c>
      <c r="T102" s="44" t="s">
        <v>389</v>
      </c>
      <c r="U102" s="44">
        <v>-72.393229000000005</v>
      </c>
      <c r="V102" s="44">
        <v>5.3516779999999997</v>
      </c>
    </row>
    <row r="103" spans="1:22" ht="15.75" customHeight="1">
      <c r="A103" s="48">
        <v>106</v>
      </c>
      <c r="B103" s="24" t="s">
        <v>35</v>
      </c>
      <c r="C103" s="24" t="s">
        <v>368</v>
      </c>
      <c r="D103" s="25" t="s">
        <v>326</v>
      </c>
      <c r="E103" s="24">
        <v>12</v>
      </c>
      <c r="F103" s="24">
        <v>3</v>
      </c>
      <c r="G103" s="43">
        <v>0.98</v>
      </c>
      <c r="H103" s="43">
        <v>0.311944</v>
      </c>
      <c r="I103" s="26">
        <v>9</v>
      </c>
      <c r="J103" s="26">
        <v>4.5</v>
      </c>
      <c r="K103" s="27">
        <v>2149385.8879999998</v>
      </c>
      <c r="L103" s="27">
        <v>5067220.5159999998</v>
      </c>
      <c r="M103" s="28">
        <v>7.6425999999999994E-2</v>
      </c>
      <c r="N103" s="29">
        <v>0.69700700000000004</v>
      </c>
      <c r="O103" s="25">
        <v>0.76</v>
      </c>
      <c r="P103" s="35">
        <v>63.617251000000003</v>
      </c>
      <c r="Q103" s="44" t="s">
        <v>398</v>
      </c>
      <c r="R103" s="44" t="s">
        <v>403</v>
      </c>
      <c r="S103" s="44" t="s">
        <v>52</v>
      </c>
      <c r="T103" s="44" t="s">
        <v>389</v>
      </c>
      <c r="U103" s="44">
        <v>-72.393046999999996</v>
      </c>
      <c r="V103" s="44">
        <v>5.3516909999999998</v>
      </c>
    </row>
    <row r="104" spans="1:22" ht="15.75" customHeight="1">
      <c r="A104" s="48">
        <v>107</v>
      </c>
      <c r="B104" s="24" t="s">
        <v>132</v>
      </c>
      <c r="C104" s="24" t="s">
        <v>372</v>
      </c>
      <c r="D104" s="25" t="s">
        <v>326</v>
      </c>
      <c r="E104" s="24">
        <v>12</v>
      </c>
      <c r="F104" s="24">
        <v>3</v>
      </c>
      <c r="G104" s="43">
        <v>0.92</v>
      </c>
      <c r="H104" s="43">
        <v>0.29284500000000002</v>
      </c>
      <c r="I104" s="26">
        <v>9</v>
      </c>
      <c r="J104" s="26">
        <v>4.5</v>
      </c>
      <c r="K104" s="27">
        <v>2149385.2439999999</v>
      </c>
      <c r="L104" s="27">
        <v>5067214.6679999996</v>
      </c>
      <c r="M104" s="28">
        <v>6.7353999999999997E-2</v>
      </c>
      <c r="N104" s="29">
        <v>0.61427200000000004</v>
      </c>
      <c r="O104" s="25">
        <v>0.76</v>
      </c>
      <c r="P104" s="35">
        <v>63.617251000000003</v>
      </c>
      <c r="Q104" s="44" t="s">
        <v>398</v>
      </c>
      <c r="R104" s="44" t="s">
        <v>403</v>
      </c>
      <c r="S104" s="44" t="s">
        <v>52</v>
      </c>
      <c r="T104" s="44" t="s">
        <v>389</v>
      </c>
      <c r="U104" s="44">
        <v>-72.393100000000004</v>
      </c>
      <c r="V104" s="44">
        <v>5.3516849999999998</v>
      </c>
    </row>
    <row r="105" spans="1:22" ht="15.75" customHeight="1">
      <c r="A105" s="48">
        <v>108</v>
      </c>
      <c r="B105" s="24" t="s">
        <v>132</v>
      </c>
      <c r="C105" s="24" t="s">
        <v>372</v>
      </c>
      <c r="D105" s="25" t="s">
        <v>326</v>
      </c>
      <c r="E105" s="24">
        <v>12</v>
      </c>
      <c r="F105" s="24">
        <v>4</v>
      </c>
      <c r="G105" s="43">
        <v>0.78</v>
      </c>
      <c r="H105" s="43">
        <v>0.248282</v>
      </c>
      <c r="I105" s="26">
        <v>11</v>
      </c>
      <c r="J105" s="26">
        <v>5.5</v>
      </c>
      <c r="K105" s="27">
        <v>2149384.048</v>
      </c>
      <c r="L105" s="27">
        <v>5067246.7570000002</v>
      </c>
      <c r="M105" s="28">
        <v>4.8415E-2</v>
      </c>
      <c r="N105" s="29">
        <v>0.44154399999999999</v>
      </c>
      <c r="O105" s="25">
        <v>0.76</v>
      </c>
      <c r="P105" s="35">
        <v>95.033178000000007</v>
      </c>
      <c r="Q105" s="44" t="s">
        <v>398</v>
      </c>
      <c r="R105" s="44" t="s">
        <v>403</v>
      </c>
      <c r="S105" s="44" t="s">
        <v>21</v>
      </c>
      <c r="T105" s="44" t="s">
        <v>389</v>
      </c>
      <c r="U105" s="44">
        <v>-72.392809999999997</v>
      </c>
      <c r="V105" s="44">
        <v>5.351674</v>
      </c>
    </row>
    <row r="106" spans="1:22" ht="15.75" customHeight="1">
      <c r="A106" s="48">
        <v>109</v>
      </c>
      <c r="B106" s="24" t="s">
        <v>35</v>
      </c>
      <c r="C106" s="24" t="s">
        <v>368</v>
      </c>
      <c r="D106" s="25" t="s">
        <v>326</v>
      </c>
      <c r="E106" s="24">
        <v>9</v>
      </c>
      <c r="F106" s="24">
        <v>2</v>
      </c>
      <c r="G106" s="43">
        <v>0.5</v>
      </c>
      <c r="H106" s="43">
        <v>0.15915499999999999</v>
      </c>
      <c r="I106" s="26">
        <v>9</v>
      </c>
      <c r="J106" s="26">
        <v>4.5</v>
      </c>
      <c r="K106" s="27">
        <v>2149385.804</v>
      </c>
      <c r="L106" s="27">
        <v>5067250.0379999997</v>
      </c>
      <c r="M106" s="28">
        <v>1.9893999999999998E-2</v>
      </c>
      <c r="N106" s="29">
        <v>0.136077</v>
      </c>
      <c r="O106" s="25">
        <v>0.76</v>
      </c>
      <c r="P106" s="35">
        <v>63.617251000000003</v>
      </c>
      <c r="Q106" s="44" t="s">
        <v>398</v>
      </c>
      <c r="R106" s="44" t="s">
        <v>403</v>
      </c>
      <c r="S106" s="44" t="s">
        <v>21</v>
      </c>
      <c r="T106" s="44" t="s">
        <v>389</v>
      </c>
      <c r="U106" s="44">
        <v>-72.392780999999999</v>
      </c>
      <c r="V106" s="44">
        <v>5.3516899999999996</v>
      </c>
    </row>
    <row r="107" spans="1:22" ht="15.75" customHeight="1">
      <c r="A107" s="48">
        <v>110</v>
      </c>
      <c r="B107" s="24" t="s">
        <v>32</v>
      </c>
      <c r="C107" s="24" t="s">
        <v>371</v>
      </c>
      <c r="D107" s="25" t="s">
        <v>33</v>
      </c>
      <c r="E107" s="24">
        <v>12</v>
      </c>
      <c r="F107" s="24">
        <v>5</v>
      </c>
      <c r="G107" s="43">
        <v>0.7</v>
      </c>
      <c r="H107" s="43">
        <v>0.22281699999999999</v>
      </c>
      <c r="I107" s="26">
        <v>11</v>
      </c>
      <c r="J107" s="26">
        <v>5.5</v>
      </c>
      <c r="K107" s="27">
        <v>2149379.3820000002</v>
      </c>
      <c r="L107" s="27">
        <v>5067239.8650000002</v>
      </c>
      <c r="M107" s="28">
        <v>3.8993E-2</v>
      </c>
      <c r="N107" s="29">
        <v>0.35561599999999999</v>
      </c>
      <c r="O107" s="25">
        <v>0.76</v>
      </c>
      <c r="P107" s="35">
        <v>95.033178000000007</v>
      </c>
      <c r="Q107" s="44" t="s">
        <v>398</v>
      </c>
      <c r="R107" s="44" t="s">
        <v>403</v>
      </c>
      <c r="S107" s="44" t="s">
        <v>21</v>
      </c>
      <c r="T107" s="44" t="s">
        <v>389</v>
      </c>
      <c r="U107" s="44">
        <v>-72.392872999999994</v>
      </c>
      <c r="V107" s="44">
        <v>5.3516320000000004</v>
      </c>
    </row>
    <row r="108" spans="1:22" ht="15.75" customHeight="1">
      <c r="A108" s="48">
        <v>111</v>
      </c>
      <c r="B108" s="24" t="s">
        <v>35</v>
      </c>
      <c r="C108" s="24" t="s">
        <v>368</v>
      </c>
      <c r="D108" s="25" t="s">
        <v>326</v>
      </c>
      <c r="E108" s="24">
        <v>14</v>
      </c>
      <c r="F108" s="24">
        <v>4</v>
      </c>
      <c r="G108" s="43">
        <v>0.68</v>
      </c>
      <c r="H108" s="43">
        <v>0.216451</v>
      </c>
      <c r="I108" s="26">
        <v>12</v>
      </c>
      <c r="J108" s="26">
        <v>6</v>
      </c>
      <c r="K108" s="27">
        <v>2149372.716</v>
      </c>
      <c r="L108" s="27">
        <v>5067240.79</v>
      </c>
      <c r="M108" s="28">
        <v>3.6797000000000003E-2</v>
      </c>
      <c r="N108" s="29">
        <v>0.39151599999999998</v>
      </c>
      <c r="O108" s="25">
        <v>0.76</v>
      </c>
      <c r="P108" s="35">
        <v>113.097336</v>
      </c>
      <c r="Q108" s="44" t="s">
        <v>398</v>
      </c>
      <c r="R108" s="44" t="s">
        <v>403</v>
      </c>
      <c r="S108" s="44" t="s">
        <v>21</v>
      </c>
      <c r="T108" s="44" t="s">
        <v>389</v>
      </c>
      <c r="U108" s="44">
        <v>-72.392864000000003</v>
      </c>
      <c r="V108" s="44">
        <v>5.3515709999999999</v>
      </c>
    </row>
    <row r="109" spans="1:22" ht="15.75" customHeight="1">
      <c r="A109" s="48">
        <v>112</v>
      </c>
      <c r="B109" s="24" t="s">
        <v>35</v>
      </c>
      <c r="C109" s="24" t="s">
        <v>368</v>
      </c>
      <c r="D109" s="25" t="s">
        <v>326</v>
      </c>
      <c r="E109" s="24">
        <v>10</v>
      </c>
      <c r="F109" s="24">
        <v>4</v>
      </c>
      <c r="G109" s="43">
        <v>0.54</v>
      </c>
      <c r="H109" s="43">
        <v>0.17188700000000001</v>
      </c>
      <c r="I109" s="26">
        <v>9</v>
      </c>
      <c r="J109" s="26">
        <v>4.5</v>
      </c>
      <c r="K109" s="27">
        <v>2149354.949</v>
      </c>
      <c r="L109" s="27">
        <v>5067248.4249999998</v>
      </c>
      <c r="M109" s="28">
        <v>2.3205E-2</v>
      </c>
      <c r="N109" s="29">
        <v>0.17635600000000001</v>
      </c>
      <c r="O109" s="25">
        <v>0.76</v>
      </c>
      <c r="P109" s="35">
        <v>63.617251000000003</v>
      </c>
      <c r="Q109" s="44" t="s">
        <v>398</v>
      </c>
      <c r="R109" s="44" t="s">
        <v>403</v>
      </c>
      <c r="S109" s="44" t="s">
        <v>21</v>
      </c>
      <c r="T109" s="44" t="s">
        <v>389</v>
      </c>
      <c r="U109" s="44">
        <v>-72.392796000000004</v>
      </c>
      <c r="V109" s="44">
        <v>5.3514099999999996</v>
      </c>
    </row>
    <row r="110" spans="1:22" ht="15.75" customHeight="1">
      <c r="A110" s="48">
        <v>113</v>
      </c>
      <c r="B110" s="24" t="s">
        <v>35</v>
      </c>
      <c r="C110" s="24" t="s">
        <v>368</v>
      </c>
      <c r="D110" s="25" t="s">
        <v>326</v>
      </c>
      <c r="E110" s="24">
        <v>11</v>
      </c>
      <c r="F110" s="24">
        <v>4</v>
      </c>
      <c r="G110" s="43">
        <v>0.72</v>
      </c>
      <c r="H110" s="43">
        <v>0.229183</v>
      </c>
      <c r="I110" s="26">
        <v>11</v>
      </c>
      <c r="J110" s="26">
        <v>5.5</v>
      </c>
      <c r="K110" s="27">
        <v>2149357.8450000002</v>
      </c>
      <c r="L110" s="27">
        <v>5067249.6189999999</v>
      </c>
      <c r="M110" s="28">
        <v>4.1252999999999998E-2</v>
      </c>
      <c r="N110" s="29">
        <v>0.34487499999999999</v>
      </c>
      <c r="O110" s="25">
        <v>0.76</v>
      </c>
      <c r="P110" s="35">
        <v>95.033178000000007</v>
      </c>
      <c r="Q110" s="44" t="s">
        <v>398</v>
      </c>
      <c r="R110" s="44" t="s">
        <v>403</v>
      </c>
      <c r="S110" s="44" t="s">
        <v>21</v>
      </c>
      <c r="T110" s="44" t="s">
        <v>389</v>
      </c>
      <c r="U110" s="44">
        <v>-72.392785000000003</v>
      </c>
      <c r="V110" s="44">
        <v>5.3514369999999998</v>
      </c>
    </row>
    <row r="111" spans="1:22" ht="15.75" customHeight="1">
      <c r="A111" s="48">
        <v>114</v>
      </c>
      <c r="B111" s="24" t="s">
        <v>60</v>
      </c>
      <c r="C111" s="24" t="s">
        <v>398</v>
      </c>
      <c r="D111" s="25" t="s">
        <v>398</v>
      </c>
      <c r="E111" s="24">
        <v>12</v>
      </c>
      <c r="F111" s="24">
        <v>3</v>
      </c>
      <c r="G111" s="43">
        <v>1.7</v>
      </c>
      <c r="H111" s="43">
        <v>0.54112700000000002</v>
      </c>
      <c r="I111" s="26">
        <v>0</v>
      </c>
      <c r="J111" s="26">
        <v>0</v>
      </c>
      <c r="K111" s="27">
        <v>2149346.5449999999</v>
      </c>
      <c r="L111" s="27">
        <v>5067241.8279999997</v>
      </c>
      <c r="M111" s="28">
        <v>0.22997899999999999</v>
      </c>
      <c r="N111" s="29">
        <v>2.0974080000000002</v>
      </c>
      <c r="O111" s="25">
        <v>0.76</v>
      </c>
      <c r="P111" s="35">
        <v>0</v>
      </c>
      <c r="Q111" s="44" t="s">
        <v>83</v>
      </c>
      <c r="R111" s="44" t="s">
        <v>403</v>
      </c>
      <c r="S111" s="44" t="s">
        <v>52</v>
      </c>
      <c r="T111" s="44" t="s">
        <v>389</v>
      </c>
      <c r="U111" s="44">
        <v>-72.392854999999997</v>
      </c>
      <c r="V111" s="44">
        <v>5.3513339999999996</v>
      </c>
    </row>
    <row r="112" spans="1:22" ht="15.75" customHeight="1">
      <c r="A112" s="48">
        <v>115</v>
      </c>
      <c r="B112" s="24" t="s">
        <v>35</v>
      </c>
      <c r="C112" s="24" t="s">
        <v>368</v>
      </c>
      <c r="D112" s="25" t="s">
        <v>326</v>
      </c>
      <c r="E112" s="24">
        <v>12</v>
      </c>
      <c r="F112" s="24">
        <v>4</v>
      </c>
      <c r="G112" s="43">
        <v>0.78</v>
      </c>
      <c r="H112" s="43">
        <v>0.248282</v>
      </c>
      <c r="I112" s="26">
        <v>10</v>
      </c>
      <c r="J112" s="26">
        <v>5</v>
      </c>
      <c r="K112" s="27">
        <v>2149344.5630000001</v>
      </c>
      <c r="L112" s="27">
        <v>5067242.7759999996</v>
      </c>
      <c r="M112" s="28">
        <v>4.8415E-2</v>
      </c>
      <c r="N112" s="29">
        <v>0.44154399999999999</v>
      </c>
      <c r="O112" s="25">
        <v>0.76</v>
      </c>
      <c r="P112" s="35">
        <v>78.539816000000002</v>
      </c>
      <c r="Q112" s="44" t="s">
        <v>398</v>
      </c>
      <c r="R112" s="44" t="s">
        <v>403</v>
      </c>
      <c r="S112" s="44" t="s">
        <v>52</v>
      </c>
      <c r="T112" s="44" t="s">
        <v>389</v>
      </c>
      <c r="U112" s="44">
        <v>-72.392847000000003</v>
      </c>
      <c r="V112" s="44">
        <v>5.3513159999999997</v>
      </c>
    </row>
    <row r="113" spans="1:22" ht="15.75" customHeight="1">
      <c r="A113" s="48">
        <v>116</v>
      </c>
      <c r="B113" s="24" t="s">
        <v>26</v>
      </c>
      <c r="C113" s="24" t="s">
        <v>357</v>
      </c>
      <c r="D113" s="25" t="s">
        <v>326</v>
      </c>
      <c r="E113" s="24">
        <v>10</v>
      </c>
      <c r="F113" s="24">
        <v>2</v>
      </c>
      <c r="G113" s="43">
        <v>0.4</v>
      </c>
      <c r="H113" s="43">
        <v>0.12732399999999999</v>
      </c>
      <c r="I113" s="26">
        <v>5</v>
      </c>
      <c r="J113" s="26">
        <v>2.5</v>
      </c>
      <c r="K113" s="27">
        <v>2149349.088</v>
      </c>
      <c r="L113" s="27">
        <v>5067241.6090000002</v>
      </c>
      <c r="M113" s="28">
        <v>1.2732E-2</v>
      </c>
      <c r="N113" s="29">
        <v>9.6766000000000005E-2</v>
      </c>
      <c r="O113" s="25">
        <v>0.76</v>
      </c>
      <c r="P113" s="35">
        <v>19.634954</v>
      </c>
      <c r="Q113" s="44" t="s">
        <v>398</v>
      </c>
      <c r="R113" s="44" t="s">
        <v>403</v>
      </c>
      <c r="S113" s="44" t="s">
        <v>52</v>
      </c>
      <c r="T113" s="44" t="s">
        <v>389</v>
      </c>
      <c r="U113" s="44">
        <v>-72.392857000000006</v>
      </c>
      <c r="V113" s="44">
        <v>5.3513570000000001</v>
      </c>
    </row>
    <row r="114" spans="1:22" ht="15.75" customHeight="1">
      <c r="A114" s="48">
        <v>117</v>
      </c>
      <c r="B114" s="24" t="s">
        <v>55</v>
      </c>
      <c r="C114" s="24" t="s">
        <v>325</v>
      </c>
      <c r="D114" s="25" t="s">
        <v>326</v>
      </c>
      <c r="E114" s="24">
        <v>12</v>
      </c>
      <c r="F114" s="24">
        <v>3</v>
      </c>
      <c r="G114" s="43">
        <v>1.33</v>
      </c>
      <c r="H114" s="43">
        <v>0.42335200000000001</v>
      </c>
      <c r="I114" s="26">
        <v>9</v>
      </c>
      <c r="J114" s="26">
        <v>4.5</v>
      </c>
      <c r="K114" s="27">
        <v>2149355.7719999999</v>
      </c>
      <c r="L114" s="27">
        <v>5067241.0259999996</v>
      </c>
      <c r="M114" s="28">
        <v>0.140765</v>
      </c>
      <c r="N114" s="29">
        <v>1.2837730000000001</v>
      </c>
      <c r="O114" s="25">
        <v>0.76</v>
      </c>
      <c r="P114" s="35">
        <v>63.617251000000003</v>
      </c>
      <c r="Q114" s="44" t="s">
        <v>84</v>
      </c>
      <c r="R114" s="44" t="s">
        <v>403</v>
      </c>
      <c r="S114" s="44" t="s">
        <v>52</v>
      </c>
      <c r="T114" s="44" t="s">
        <v>389</v>
      </c>
      <c r="U114" s="44">
        <v>-72.392861999999994</v>
      </c>
      <c r="V114" s="44">
        <v>5.3514179999999998</v>
      </c>
    </row>
    <row r="115" spans="1:22" ht="15.75" customHeight="1">
      <c r="A115" s="48">
        <v>118</v>
      </c>
      <c r="B115" s="24" t="s">
        <v>30</v>
      </c>
      <c r="C115" s="24" t="s">
        <v>349</v>
      </c>
      <c r="D115" s="25" t="s">
        <v>31</v>
      </c>
      <c r="E115" s="24">
        <v>12</v>
      </c>
      <c r="F115" s="24">
        <v>5</v>
      </c>
      <c r="G115" s="43">
        <v>2.65</v>
      </c>
      <c r="H115" s="43">
        <v>0.84352099999999997</v>
      </c>
      <c r="I115" s="26">
        <v>9</v>
      </c>
      <c r="J115" s="26">
        <v>4.5</v>
      </c>
      <c r="K115" s="27">
        <v>2149361.2940000002</v>
      </c>
      <c r="L115" s="27">
        <v>5067236.5</v>
      </c>
      <c r="M115" s="28">
        <v>0.55883300000000002</v>
      </c>
      <c r="N115" s="29">
        <v>5.0965550000000004</v>
      </c>
      <c r="O115" s="25">
        <v>0.76</v>
      </c>
      <c r="P115" s="35">
        <v>63.617251000000003</v>
      </c>
      <c r="Q115" s="44" t="s">
        <v>85</v>
      </c>
      <c r="R115" s="44" t="s">
        <v>403</v>
      </c>
      <c r="S115" s="44" t="s">
        <v>52</v>
      </c>
      <c r="T115" s="44" t="s">
        <v>389</v>
      </c>
      <c r="U115" s="44">
        <v>-72.392903000000004</v>
      </c>
      <c r="V115" s="44">
        <v>5.3514679999999997</v>
      </c>
    </row>
    <row r="116" spans="1:22" ht="15.75" customHeight="1">
      <c r="A116" s="48">
        <v>119</v>
      </c>
      <c r="B116" s="24" t="s">
        <v>26</v>
      </c>
      <c r="C116" s="24" t="s">
        <v>357</v>
      </c>
      <c r="D116" s="25" t="s">
        <v>326</v>
      </c>
      <c r="E116" s="24">
        <v>15</v>
      </c>
      <c r="F116" s="24">
        <v>4</v>
      </c>
      <c r="G116" s="43">
        <v>0.75</v>
      </c>
      <c r="H116" s="43">
        <v>0.238732</v>
      </c>
      <c r="I116" s="26">
        <v>9</v>
      </c>
      <c r="J116" s="26">
        <v>4.5</v>
      </c>
      <c r="K116" s="27">
        <v>2149362.966</v>
      </c>
      <c r="L116" s="27">
        <v>5067238.659</v>
      </c>
      <c r="M116" s="28">
        <v>4.4762000000000003E-2</v>
      </c>
      <c r="N116" s="29">
        <v>0.51029100000000005</v>
      </c>
      <c r="O116" s="25">
        <v>0.76</v>
      </c>
      <c r="P116" s="35">
        <v>63.617251000000003</v>
      </c>
      <c r="Q116" s="44" t="s">
        <v>398</v>
      </c>
      <c r="R116" s="44" t="s">
        <v>403</v>
      </c>
      <c r="S116" s="44" t="s">
        <v>21</v>
      </c>
      <c r="T116" s="44" t="s">
        <v>389</v>
      </c>
      <c r="U116" s="44">
        <v>-72.392883999999995</v>
      </c>
      <c r="V116" s="44">
        <v>5.351483</v>
      </c>
    </row>
    <row r="117" spans="1:22" ht="15.75" customHeight="1">
      <c r="A117" s="48">
        <v>120</v>
      </c>
      <c r="B117" s="24" t="s">
        <v>26</v>
      </c>
      <c r="C117" s="24" t="s">
        <v>357</v>
      </c>
      <c r="D117" s="25" t="s">
        <v>326</v>
      </c>
      <c r="E117" s="24">
        <v>9</v>
      </c>
      <c r="F117" s="24">
        <v>2</v>
      </c>
      <c r="G117" s="43">
        <v>1.36</v>
      </c>
      <c r="H117" s="43">
        <v>0.43290099999999998</v>
      </c>
      <c r="I117" s="26">
        <v>11</v>
      </c>
      <c r="J117" s="26">
        <v>5.5</v>
      </c>
      <c r="K117" s="27">
        <v>2149367.0720000002</v>
      </c>
      <c r="L117" s="27">
        <v>5067239.4029999999</v>
      </c>
      <c r="M117" s="28">
        <v>0.14718600000000001</v>
      </c>
      <c r="N117" s="29">
        <v>1.006756</v>
      </c>
      <c r="O117" s="25">
        <v>0.76</v>
      </c>
      <c r="P117" s="35">
        <v>95.033178000000007</v>
      </c>
      <c r="Q117" s="44" t="s">
        <v>86</v>
      </c>
      <c r="R117" s="44" t="s">
        <v>403</v>
      </c>
      <c r="S117" s="44" t="s">
        <v>52</v>
      </c>
      <c r="T117" s="44" t="s">
        <v>389</v>
      </c>
      <c r="U117" s="44">
        <v>-72.392876999999999</v>
      </c>
      <c r="V117" s="44">
        <v>5.3515199999999998</v>
      </c>
    </row>
    <row r="118" spans="1:22" ht="15.75" customHeight="1">
      <c r="A118" s="48">
        <v>121</v>
      </c>
      <c r="B118" s="24" t="s">
        <v>30</v>
      </c>
      <c r="C118" s="24" t="s">
        <v>349</v>
      </c>
      <c r="D118" s="25" t="s">
        <v>31</v>
      </c>
      <c r="E118" s="24">
        <v>12</v>
      </c>
      <c r="F118" s="24">
        <v>4</v>
      </c>
      <c r="G118" s="43">
        <v>2.1</v>
      </c>
      <c r="H118" s="43">
        <v>0.66845100000000002</v>
      </c>
      <c r="I118" s="26">
        <v>10</v>
      </c>
      <c r="J118" s="26">
        <v>5</v>
      </c>
      <c r="K118" s="27">
        <v>2149366.9160000002</v>
      </c>
      <c r="L118" s="27">
        <v>5067234.7479999997</v>
      </c>
      <c r="M118" s="28">
        <v>0.350937</v>
      </c>
      <c r="N118" s="29">
        <v>3.200542</v>
      </c>
      <c r="O118" s="25">
        <v>0.76</v>
      </c>
      <c r="P118" s="35">
        <v>78.539816000000002</v>
      </c>
      <c r="Q118" s="44" t="s">
        <v>86</v>
      </c>
      <c r="R118" s="44" t="s">
        <v>403</v>
      </c>
      <c r="S118" s="44" t="s">
        <v>21</v>
      </c>
      <c r="T118" s="44" t="s">
        <v>389</v>
      </c>
      <c r="U118" s="44">
        <v>-72.392919000000006</v>
      </c>
      <c r="V118" s="44">
        <v>5.3515189999999997</v>
      </c>
    </row>
    <row r="119" spans="1:22" ht="15.75" customHeight="1">
      <c r="A119" s="48">
        <v>122</v>
      </c>
      <c r="B119" s="24" t="s">
        <v>26</v>
      </c>
      <c r="C119" s="24" t="s">
        <v>357</v>
      </c>
      <c r="D119" s="25" t="s">
        <v>326</v>
      </c>
      <c r="E119" s="24">
        <v>12</v>
      </c>
      <c r="F119" s="24">
        <v>3.5</v>
      </c>
      <c r="G119" s="43">
        <v>1.95</v>
      </c>
      <c r="H119" s="43">
        <v>0.62070400000000003</v>
      </c>
      <c r="I119" s="26">
        <v>10</v>
      </c>
      <c r="J119" s="26">
        <v>5</v>
      </c>
      <c r="K119" s="27">
        <v>2149341.9890000001</v>
      </c>
      <c r="L119" s="27">
        <v>5067232.4409999996</v>
      </c>
      <c r="M119" s="28">
        <v>0.302593</v>
      </c>
      <c r="N119" s="29">
        <v>2.7596509999999999</v>
      </c>
      <c r="O119" s="25">
        <v>0.76</v>
      </c>
      <c r="P119" s="35">
        <v>78.539816000000002</v>
      </c>
      <c r="Q119" s="44" t="s">
        <v>398</v>
      </c>
      <c r="R119" s="44" t="s">
        <v>403</v>
      </c>
      <c r="S119" s="44" t="s">
        <v>21</v>
      </c>
      <c r="T119" s="44" t="s">
        <v>389</v>
      </c>
      <c r="U119" s="44">
        <v>-72.392939999999996</v>
      </c>
      <c r="V119" s="44">
        <v>5.3512930000000001</v>
      </c>
    </row>
    <row r="120" spans="1:22" ht="15.75" hidden="1" customHeight="1">
      <c r="A120" s="48">
        <v>124</v>
      </c>
      <c r="B120" s="24" t="s">
        <v>22</v>
      </c>
      <c r="C120" s="24" t="s">
        <v>345</v>
      </c>
      <c r="D120" s="25" t="s">
        <v>20</v>
      </c>
      <c r="E120" s="24">
        <v>10</v>
      </c>
      <c r="F120" s="24">
        <v>4</v>
      </c>
      <c r="G120" s="43">
        <v>1.47</v>
      </c>
      <c r="H120" s="43">
        <v>0.467916</v>
      </c>
      <c r="I120" s="26">
        <v>8</v>
      </c>
      <c r="J120" s="26">
        <v>4</v>
      </c>
      <c r="K120" s="27">
        <v>2149324.2829999998</v>
      </c>
      <c r="L120" s="27">
        <v>5067252.415</v>
      </c>
      <c r="M120" s="28">
        <v>0.171959</v>
      </c>
      <c r="N120" s="29">
        <v>1.306888</v>
      </c>
      <c r="O120" s="25">
        <v>0.76</v>
      </c>
      <c r="P120" s="35">
        <v>50.265481999999999</v>
      </c>
      <c r="Q120" s="44" t="s">
        <v>87</v>
      </c>
      <c r="R120" s="44" t="s">
        <v>109</v>
      </c>
      <c r="S120" s="44" t="s">
        <v>21</v>
      </c>
      <c r="T120" s="44" t="s">
        <v>389</v>
      </c>
      <c r="U120" s="44">
        <v>-72.392759999999996</v>
      </c>
      <c r="V120" s="44">
        <v>5.3511329999999999</v>
      </c>
    </row>
    <row r="121" spans="1:22" ht="15.75" hidden="1" customHeight="1">
      <c r="A121" s="48">
        <v>125</v>
      </c>
      <c r="B121" s="24" t="s">
        <v>41</v>
      </c>
      <c r="C121" s="24" t="s">
        <v>344</v>
      </c>
      <c r="D121" s="25" t="s">
        <v>42</v>
      </c>
      <c r="E121" s="24">
        <v>12</v>
      </c>
      <c r="F121" s="24">
        <v>5</v>
      </c>
      <c r="G121" s="43">
        <v>2.6</v>
      </c>
      <c r="H121" s="43">
        <v>0.82760599999999995</v>
      </c>
      <c r="I121" s="26">
        <v>8</v>
      </c>
      <c r="J121" s="26">
        <v>4</v>
      </c>
      <c r="K121" s="27">
        <v>2149309.1329999999</v>
      </c>
      <c r="L121" s="27">
        <v>5067247.26</v>
      </c>
      <c r="M121" s="28">
        <v>0.53794399999999998</v>
      </c>
      <c r="N121" s="29">
        <v>4.906047</v>
      </c>
      <c r="O121" s="25">
        <v>0.76</v>
      </c>
      <c r="P121" s="35">
        <v>50.265481999999999</v>
      </c>
      <c r="Q121" s="44" t="s">
        <v>398</v>
      </c>
      <c r="R121" s="44" t="s">
        <v>109</v>
      </c>
      <c r="S121" s="44" t="s">
        <v>52</v>
      </c>
      <c r="T121" s="44" t="s">
        <v>389</v>
      </c>
      <c r="U121" s="44">
        <v>-72.392807000000005</v>
      </c>
      <c r="V121" s="44">
        <v>5.3509960000000003</v>
      </c>
    </row>
    <row r="122" spans="1:22" ht="15.75" hidden="1" customHeight="1">
      <c r="A122" s="48">
        <v>126</v>
      </c>
      <c r="B122" s="24" t="s">
        <v>67</v>
      </c>
      <c r="C122" s="24" t="s">
        <v>367</v>
      </c>
      <c r="D122" s="25" t="s">
        <v>68</v>
      </c>
      <c r="E122" s="24">
        <v>8</v>
      </c>
      <c r="F122" s="24">
        <v>3</v>
      </c>
      <c r="G122" s="43">
        <v>0.92</v>
      </c>
      <c r="H122" s="43">
        <v>0.29284500000000002</v>
      </c>
      <c r="I122" s="26">
        <v>11</v>
      </c>
      <c r="J122" s="26">
        <v>5.5</v>
      </c>
      <c r="K122" s="27">
        <v>2149297.048</v>
      </c>
      <c r="L122" s="27">
        <v>5067255.6229999997</v>
      </c>
      <c r="M122" s="28">
        <v>6.7353999999999997E-2</v>
      </c>
      <c r="N122" s="29">
        <v>0.40951500000000002</v>
      </c>
      <c r="O122" s="25">
        <v>0.76</v>
      </c>
      <c r="P122" s="35">
        <v>95.033178000000007</v>
      </c>
      <c r="Q122" s="44" t="s">
        <v>398</v>
      </c>
      <c r="R122" s="44" t="s">
        <v>109</v>
      </c>
      <c r="S122" s="44" t="s">
        <v>21</v>
      </c>
      <c r="T122" s="44" t="s">
        <v>389</v>
      </c>
      <c r="U122" s="44">
        <v>-72.392730999999998</v>
      </c>
      <c r="V122" s="44">
        <v>5.350886</v>
      </c>
    </row>
    <row r="123" spans="1:22" ht="15.75" hidden="1" customHeight="1">
      <c r="A123" s="48">
        <v>127</v>
      </c>
      <c r="B123" s="24" t="s">
        <v>67</v>
      </c>
      <c r="C123" s="24" t="s">
        <v>367</v>
      </c>
      <c r="D123" s="25" t="s">
        <v>68</v>
      </c>
      <c r="E123" s="24">
        <v>8</v>
      </c>
      <c r="F123" s="24">
        <v>5</v>
      </c>
      <c r="G123" s="43">
        <v>2</v>
      </c>
      <c r="H123" s="43">
        <v>0.63661999999999996</v>
      </c>
      <c r="I123" s="26">
        <v>9</v>
      </c>
      <c r="J123" s="26">
        <v>4.5</v>
      </c>
      <c r="K123" s="27">
        <v>2149281.3969999999</v>
      </c>
      <c r="L123" s="27">
        <v>5067250.3269999996</v>
      </c>
      <c r="M123" s="28">
        <v>0.31830999999999998</v>
      </c>
      <c r="N123" s="29">
        <v>1.935324</v>
      </c>
      <c r="O123" s="25">
        <v>0.76</v>
      </c>
      <c r="P123" s="35">
        <v>63.617251000000003</v>
      </c>
      <c r="Q123" s="44" t="s">
        <v>398</v>
      </c>
      <c r="R123" s="44" t="s">
        <v>109</v>
      </c>
      <c r="S123" s="44" t="s">
        <v>52</v>
      </c>
      <c r="T123" s="44" t="s">
        <v>389</v>
      </c>
      <c r="U123" s="44">
        <v>-72.392779000000004</v>
      </c>
      <c r="V123" s="44">
        <v>5.3507449999999999</v>
      </c>
    </row>
    <row r="124" spans="1:22" ht="15.75" hidden="1" customHeight="1">
      <c r="A124" s="48">
        <v>128</v>
      </c>
      <c r="B124" s="24" t="s">
        <v>27</v>
      </c>
      <c r="C124" s="24" t="s">
        <v>343</v>
      </c>
      <c r="D124" s="25" t="s">
        <v>326</v>
      </c>
      <c r="E124" s="24">
        <v>12</v>
      </c>
      <c r="F124" s="24">
        <v>6</v>
      </c>
      <c r="G124" s="43">
        <v>0.88</v>
      </c>
      <c r="H124" s="43">
        <v>0.280113</v>
      </c>
      <c r="I124" s="26">
        <v>9</v>
      </c>
      <c r="J124" s="26">
        <v>4.5</v>
      </c>
      <c r="K124" s="27">
        <v>2149277.3029999998</v>
      </c>
      <c r="L124" s="27">
        <v>5067257.1890000002</v>
      </c>
      <c r="M124" s="28">
        <v>6.1624999999999999E-2</v>
      </c>
      <c r="N124" s="29">
        <v>0.56201800000000002</v>
      </c>
      <c r="O124" s="25">
        <v>0.76</v>
      </c>
      <c r="P124" s="35">
        <v>63.617251000000003</v>
      </c>
      <c r="Q124" s="44" t="s">
        <v>398</v>
      </c>
      <c r="R124" s="44" t="s">
        <v>109</v>
      </c>
      <c r="S124" s="44" t="s">
        <v>21</v>
      </c>
      <c r="T124" s="44" t="s">
        <v>389</v>
      </c>
      <c r="U124" s="44">
        <v>-72.392717000000005</v>
      </c>
      <c r="V124" s="44">
        <v>5.350708</v>
      </c>
    </row>
    <row r="125" spans="1:22" ht="15.75" hidden="1" customHeight="1">
      <c r="A125" s="48">
        <v>129</v>
      </c>
      <c r="B125" s="24" t="s">
        <v>27</v>
      </c>
      <c r="C125" s="24" t="s">
        <v>343</v>
      </c>
      <c r="D125" s="25" t="s">
        <v>326</v>
      </c>
      <c r="E125" s="24">
        <v>10</v>
      </c>
      <c r="F125" s="24">
        <v>3</v>
      </c>
      <c r="G125" s="43">
        <v>1.07</v>
      </c>
      <c r="H125" s="43">
        <v>0.34059200000000001</v>
      </c>
      <c r="I125" s="26">
        <v>10</v>
      </c>
      <c r="J125" s="26">
        <v>5</v>
      </c>
      <c r="K125" s="27">
        <v>2149273.017</v>
      </c>
      <c r="L125" s="27">
        <v>5067257.2860000003</v>
      </c>
      <c r="M125" s="28">
        <v>9.1107999999999995E-2</v>
      </c>
      <c r="N125" s="29">
        <v>0.69242300000000001</v>
      </c>
      <c r="O125" s="25">
        <v>0.76</v>
      </c>
      <c r="P125" s="35">
        <v>78.539816000000002</v>
      </c>
      <c r="Q125" s="44" t="s">
        <v>398</v>
      </c>
      <c r="R125" s="44" t="s">
        <v>109</v>
      </c>
      <c r="S125" s="44" t="s">
        <v>52</v>
      </c>
      <c r="T125" s="44" t="s">
        <v>389</v>
      </c>
      <c r="U125" s="44">
        <v>-72.392715999999993</v>
      </c>
      <c r="V125" s="44">
        <v>5.3506689999999999</v>
      </c>
    </row>
    <row r="126" spans="1:22" ht="15.75" hidden="1" customHeight="1">
      <c r="A126" s="48">
        <v>131</v>
      </c>
      <c r="B126" s="24" t="s">
        <v>66</v>
      </c>
      <c r="C126" s="24" t="s">
        <v>356</v>
      </c>
      <c r="D126" s="25" t="s">
        <v>53</v>
      </c>
      <c r="E126" s="24">
        <v>10</v>
      </c>
      <c r="F126" s="24">
        <v>4</v>
      </c>
      <c r="G126" s="43">
        <v>0.86</v>
      </c>
      <c r="H126" s="43">
        <v>0.27374700000000002</v>
      </c>
      <c r="I126" s="26">
        <v>9</v>
      </c>
      <c r="J126" s="26">
        <v>4.5</v>
      </c>
      <c r="K126" s="27">
        <v>2149261.8029999998</v>
      </c>
      <c r="L126" s="27">
        <v>5067263.5010000002</v>
      </c>
      <c r="M126" s="28">
        <v>5.8854999999999998E-2</v>
      </c>
      <c r="N126" s="29">
        <v>0.44730199999999998</v>
      </c>
      <c r="O126" s="25">
        <v>0.76</v>
      </c>
      <c r="P126" s="35">
        <v>63.617251000000003</v>
      </c>
      <c r="Q126" s="44" t="s">
        <v>398</v>
      </c>
      <c r="R126" s="44" t="s">
        <v>109</v>
      </c>
      <c r="S126" s="44" t="s">
        <v>52</v>
      </c>
      <c r="T126" s="44" t="s">
        <v>389</v>
      </c>
      <c r="U126" s="44">
        <v>-72.392660000000006</v>
      </c>
      <c r="V126" s="44">
        <v>5.3505669999999999</v>
      </c>
    </row>
    <row r="127" spans="1:22" ht="15.75" hidden="1" customHeight="1">
      <c r="A127" s="48">
        <v>132</v>
      </c>
      <c r="B127" s="24" t="s">
        <v>66</v>
      </c>
      <c r="C127" s="24" t="s">
        <v>356</v>
      </c>
      <c r="D127" s="25" t="s">
        <v>53</v>
      </c>
      <c r="E127" s="24">
        <v>12</v>
      </c>
      <c r="F127" s="24">
        <v>8</v>
      </c>
      <c r="G127" s="43">
        <v>1.47</v>
      </c>
      <c r="H127" s="43">
        <v>0.467916</v>
      </c>
      <c r="I127" s="26">
        <v>9</v>
      </c>
      <c r="J127" s="26">
        <v>4.5</v>
      </c>
      <c r="K127" s="27">
        <v>2149257.9950000001</v>
      </c>
      <c r="L127" s="27">
        <v>5067264.4740000004</v>
      </c>
      <c r="M127" s="28">
        <v>0.171959</v>
      </c>
      <c r="N127" s="29">
        <v>1.5682659999999999</v>
      </c>
      <c r="O127" s="25">
        <v>0.76</v>
      </c>
      <c r="P127" s="35">
        <v>63.617251000000003</v>
      </c>
      <c r="Q127" s="44" t="s">
        <v>87</v>
      </c>
      <c r="R127" s="44" t="s">
        <v>109</v>
      </c>
      <c r="S127" s="44" t="s">
        <v>52</v>
      </c>
      <c r="T127" s="44" t="s">
        <v>389</v>
      </c>
      <c r="U127" s="44">
        <v>-72.392651999999998</v>
      </c>
      <c r="V127" s="44">
        <v>5.3505330000000004</v>
      </c>
    </row>
    <row r="128" spans="1:22" ht="15.75" hidden="1" customHeight="1">
      <c r="A128" s="48">
        <v>133</v>
      </c>
      <c r="B128" s="24" t="s">
        <v>27</v>
      </c>
      <c r="C128" s="24" t="s">
        <v>343</v>
      </c>
      <c r="D128" s="25" t="s">
        <v>326</v>
      </c>
      <c r="E128" s="24">
        <v>8</v>
      </c>
      <c r="F128" s="24">
        <v>1.2</v>
      </c>
      <c r="G128" s="43">
        <v>0.45</v>
      </c>
      <c r="H128" s="43">
        <v>0.14323900000000001</v>
      </c>
      <c r="I128" s="26">
        <v>10</v>
      </c>
      <c r="J128" s="26">
        <v>5</v>
      </c>
      <c r="K128" s="27">
        <v>2149256.9640000002</v>
      </c>
      <c r="L128" s="27">
        <v>5067267.2050000001</v>
      </c>
      <c r="M128" s="28">
        <v>1.6114E-2</v>
      </c>
      <c r="N128" s="29">
        <v>9.7975999999999994E-2</v>
      </c>
      <c r="O128" s="25">
        <v>0.76</v>
      </c>
      <c r="P128" s="35">
        <v>78.539816000000002</v>
      </c>
      <c r="Q128" s="44" t="s">
        <v>398</v>
      </c>
      <c r="R128" s="44" t="s">
        <v>109</v>
      </c>
      <c r="S128" s="44" t="s">
        <v>21</v>
      </c>
      <c r="T128" s="44" t="s">
        <v>389</v>
      </c>
      <c r="U128" s="44">
        <v>-72.392627000000005</v>
      </c>
      <c r="V128" s="44">
        <v>5.3505240000000001</v>
      </c>
    </row>
    <row r="129" spans="1:22" ht="15.75" hidden="1" customHeight="1">
      <c r="A129" s="48">
        <v>134</v>
      </c>
      <c r="B129" s="24" t="s">
        <v>66</v>
      </c>
      <c r="C129" s="24" t="s">
        <v>356</v>
      </c>
      <c r="D129" s="25" t="s">
        <v>53</v>
      </c>
      <c r="E129" s="24">
        <v>12</v>
      </c>
      <c r="F129" s="24">
        <v>6</v>
      </c>
      <c r="G129" s="43">
        <v>1.18</v>
      </c>
      <c r="H129" s="43">
        <v>0.375606</v>
      </c>
      <c r="I129" s="26">
        <v>9</v>
      </c>
      <c r="J129" s="26">
        <v>4.5</v>
      </c>
      <c r="K129" s="27">
        <v>2149252.2050000001</v>
      </c>
      <c r="L129" s="27">
        <v>5067265.2050000001</v>
      </c>
      <c r="M129" s="28">
        <v>0.110804</v>
      </c>
      <c r="N129" s="29">
        <v>1.010529</v>
      </c>
      <c r="O129" s="25">
        <v>0.76</v>
      </c>
      <c r="P129" s="35">
        <v>63.617251000000003</v>
      </c>
      <c r="Q129" s="44" t="s">
        <v>398</v>
      </c>
      <c r="R129" s="44" t="s">
        <v>109</v>
      </c>
      <c r="S129" s="44" t="s">
        <v>21</v>
      </c>
      <c r="T129" s="44" t="s">
        <v>389</v>
      </c>
      <c r="U129" s="44">
        <v>-72.392645000000002</v>
      </c>
      <c r="V129" s="44">
        <v>5.3504800000000001</v>
      </c>
    </row>
    <row r="130" spans="1:22" ht="15.75" hidden="1" customHeight="1">
      <c r="A130" s="48">
        <v>136</v>
      </c>
      <c r="B130" s="24" t="s">
        <v>26</v>
      </c>
      <c r="C130" s="24" t="s">
        <v>357</v>
      </c>
      <c r="D130" s="25" t="s">
        <v>326</v>
      </c>
      <c r="E130" s="24">
        <v>12</v>
      </c>
      <c r="F130" s="24">
        <v>5</v>
      </c>
      <c r="G130" s="43">
        <v>1.8</v>
      </c>
      <c r="H130" s="43">
        <v>0.57295799999999997</v>
      </c>
      <c r="I130" s="26">
        <v>9</v>
      </c>
      <c r="J130" s="26">
        <v>4.5</v>
      </c>
      <c r="K130" s="27">
        <v>2149251.3769999999</v>
      </c>
      <c r="L130" s="27">
        <v>5067254.8420000002</v>
      </c>
      <c r="M130" s="28">
        <v>0.25783099999999998</v>
      </c>
      <c r="N130" s="29">
        <v>2.3514189999999999</v>
      </c>
      <c r="O130" s="25">
        <v>0.76</v>
      </c>
      <c r="P130" s="35">
        <v>63.617251000000003</v>
      </c>
      <c r="Q130" s="44" t="s">
        <v>398</v>
      </c>
      <c r="R130" s="44" t="s">
        <v>402</v>
      </c>
      <c r="S130" s="44" t="s">
        <v>21</v>
      </c>
      <c r="T130" s="44" t="s">
        <v>389</v>
      </c>
      <c r="U130" s="44">
        <v>-72.392739000000006</v>
      </c>
      <c r="V130" s="44">
        <v>5.350473</v>
      </c>
    </row>
    <row r="131" spans="1:22" ht="15.75" hidden="1" customHeight="1">
      <c r="A131" s="48">
        <v>137</v>
      </c>
      <c r="B131" s="24" t="s">
        <v>27</v>
      </c>
      <c r="C131" s="24" t="s">
        <v>343</v>
      </c>
      <c r="D131" s="25" t="s">
        <v>326</v>
      </c>
      <c r="E131" s="24">
        <v>12</v>
      </c>
      <c r="F131" s="24">
        <v>2</v>
      </c>
      <c r="G131" s="43">
        <v>1.58</v>
      </c>
      <c r="H131" s="43">
        <v>0.50292999999999999</v>
      </c>
      <c r="I131" s="26">
        <v>9</v>
      </c>
      <c r="J131" s="26">
        <v>4.5</v>
      </c>
      <c r="K131" s="27">
        <v>2149246.84</v>
      </c>
      <c r="L131" s="27">
        <v>5067272.1289999997</v>
      </c>
      <c r="M131" s="28">
        <v>0.198657</v>
      </c>
      <c r="N131" s="29">
        <v>1.8117540000000001</v>
      </c>
      <c r="O131" s="25">
        <v>0.76</v>
      </c>
      <c r="P131" s="35">
        <v>63.617251000000003</v>
      </c>
      <c r="Q131" s="44" t="s">
        <v>398</v>
      </c>
      <c r="R131" s="44" t="s">
        <v>109</v>
      </c>
      <c r="S131" s="44" t="s">
        <v>21</v>
      </c>
      <c r="T131" s="44" t="s">
        <v>389</v>
      </c>
      <c r="U131" s="44">
        <v>-72.392583000000002</v>
      </c>
      <c r="V131" s="44">
        <v>5.3504319999999996</v>
      </c>
    </row>
    <row r="132" spans="1:22" ht="15.75" hidden="1" customHeight="1">
      <c r="A132" s="48">
        <v>138</v>
      </c>
      <c r="B132" s="24" t="s">
        <v>27</v>
      </c>
      <c r="C132" s="24" t="s">
        <v>343</v>
      </c>
      <c r="D132" s="25" t="s">
        <v>326</v>
      </c>
      <c r="E132" s="24">
        <v>12</v>
      </c>
      <c r="F132" s="24">
        <v>4</v>
      </c>
      <c r="G132" s="43">
        <v>1.1299999999999999</v>
      </c>
      <c r="H132" s="43">
        <v>0.35969000000000001</v>
      </c>
      <c r="I132" s="26">
        <v>9</v>
      </c>
      <c r="J132" s="26">
        <v>4.5</v>
      </c>
      <c r="K132" s="27">
        <v>2149244.5869999998</v>
      </c>
      <c r="L132" s="27">
        <v>5067273.4359999998</v>
      </c>
      <c r="M132" s="28">
        <v>0.10161199999999999</v>
      </c>
      <c r="N132" s="29">
        <v>0.92670600000000003</v>
      </c>
      <c r="O132" s="25">
        <v>0.76</v>
      </c>
      <c r="P132" s="35">
        <v>63.617251000000003</v>
      </c>
      <c r="Q132" s="44" t="s">
        <v>398</v>
      </c>
      <c r="R132" s="44" t="s">
        <v>109</v>
      </c>
      <c r="S132" s="44" t="s">
        <v>21</v>
      </c>
      <c r="T132" s="44" t="s">
        <v>389</v>
      </c>
      <c r="U132" s="44">
        <v>-72.392571000000004</v>
      </c>
      <c r="V132" s="44">
        <v>5.3504110000000003</v>
      </c>
    </row>
    <row r="133" spans="1:22" ht="15.75" hidden="1" customHeight="1">
      <c r="A133" s="48">
        <v>139</v>
      </c>
      <c r="B133" s="24" t="s">
        <v>27</v>
      </c>
      <c r="C133" s="24" t="s">
        <v>343</v>
      </c>
      <c r="D133" s="25" t="s">
        <v>326</v>
      </c>
      <c r="E133" s="24">
        <v>6</v>
      </c>
      <c r="F133" s="24">
        <v>1.4</v>
      </c>
      <c r="G133" s="43">
        <v>0.4</v>
      </c>
      <c r="H133" s="43">
        <v>0.12732399999999999</v>
      </c>
      <c r="I133" s="26">
        <v>5</v>
      </c>
      <c r="J133" s="26">
        <v>2.5</v>
      </c>
      <c r="K133" s="27">
        <v>2149242.6860000002</v>
      </c>
      <c r="L133" s="27">
        <v>5067274.7479999997</v>
      </c>
      <c r="M133" s="28">
        <v>1.2732E-2</v>
      </c>
      <c r="N133" s="29">
        <v>5.806E-2</v>
      </c>
      <c r="O133" s="25">
        <v>0.76</v>
      </c>
      <c r="P133" s="35">
        <v>19.634954</v>
      </c>
      <c r="Q133" s="44" t="s">
        <v>398</v>
      </c>
      <c r="R133" s="44" t="s">
        <v>109</v>
      </c>
      <c r="S133" s="44" t="s">
        <v>21</v>
      </c>
      <c r="T133" s="44" t="s">
        <v>389</v>
      </c>
      <c r="U133" s="44">
        <v>-72.392559000000006</v>
      </c>
      <c r="V133" s="44">
        <v>5.3503939999999997</v>
      </c>
    </row>
    <row r="134" spans="1:22" ht="15.75" hidden="1" customHeight="1">
      <c r="A134" s="48">
        <v>140</v>
      </c>
      <c r="B134" s="24" t="s">
        <v>27</v>
      </c>
      <c r="C134" s="24" t="s">
        <v>343</v>
      </c>
      <c r="D134" s="25" t="s">
        <v>326</v>
      </c>
      <c r="E134" s="24">
        <v>12</v>
      </c>
      <c r="F134" s="24">
        <v>2</v>
      </c>
      <c r="G134" s="43">
        <v>1.6</v>
      </c>
      <c r="H134" s="43">
        <v>0.50929599999999997</v>
      </c>
      <c r="I134" s="26">
        <v>10</v>
      </c>
      <c r="J134" s="26">
        <v>5</v>
      </c>
      <c r="K134" s="27">
        <v>2149236.6090000002</v>
      </c>
      <c r="L134" s="27">
        <v>5067273.9050000003</v>
      </c>
      <c r="M134" s="28">
        <v>0.20371800000000001</v>
      </c>
      <c r="N134" s="29">
        <v>1.8579110000000001</v>
      </c>
      <c r="O134" s="25">
        <v>0.76</v>
      </c>
      <c r="P134" s="35">
        <v>78.539816000000002</v>
      </c>
      <c r="Q134" s="44" t="s">
        <v>398</v>
      </c>
      <c r="R134" s="44" t="s">
        <v>109</v>
      </c>
      <c r="S134" s="44" t="s">
        <v>21</v>
      </c>
      <c r="T134" s="44" t="s">
        <v>389</v>
      </c>
      <c r="U134" s="44">
        <v>-72.392567</v>
      </c>
      <c r="V134" s="44">
        <v>5.350339</v>
      </c>
    </row>
    <row r="135" spans="1:22" ht="15.75" hidden="1" customHeight="1">
      <c r="A135" s="48">
        <v>141</v>
      </c>
      <c r="B135" s="24" t="s">
        <v>27</v>
      </c>
      <c r="C135" s="24" t="s">
        <v>343</v>
      </c>
      <c r="D135" s="25" t="s">
        <v>326</v>
      </c>
      <c r="E135" s="24">
        <v>8</v>
      </c>
      <c r="F135" s="24">
        <v>2</v>
      </c>
      <c r="G135" s="43">
        <v>0.63</v>
      </c>
      <c r="H135" s="43">
        <v>0.20053499999999999</v>
      </c>
      <c r="I135" s="26">
        <v>6</v>
      </c>
      <c r="J135" s="26">
        <v>3</v>
      </c>
      <c r="K135" s="27">
        <v>2149235.9509999999</v>
      </c>
      <c r="L135" s="27">
        <v>5067264.9630000005</v>
      </c>
      <c r="M135" s="28">
        <v>3.1584000000000001E-2</v>
      </c>
      <c r="N135" s="29">
        <v>0.19203300000000001</v>
      </c>
      <c r="O135" s="25">
        <v>0.76</v>
      </c>
      <c r="P135" s="35">
        <v>28.274334</v>
      </c>
      <c r="Q135" s="44" t="s">
        <v>398</v>
      </c>
      <c r="R135" s="44" t="s">
        <v>109</v>
      </c>
      <c r="S135" s="44" t="s">
        <v>52</v>
      </c>
      <c r="T135" s="44" t="s">
        <v>389</v>
      </c>
      <c r="U135" s="44">
        <v>-72.392646999999997</v>
      </c>
      <c r="V135" s="44">
        <v>5.350333</v>
      </c>
    </row>
    <row r="136" spans="1:22" ht="15.75" hidden="1" customHeight="1">
      <c r="A136" s="48">
        <v>142</v>
      </c>
      <c r="B136" s="24" t="s">
        <v>27</v>
      </c>
      <c r="C136" s="24" t="s">
        <v>343</v>
      </c>
      <c r="D136" s="25" t="s">
        <v>326</v>
      </c>
      <c r="E136" s="24">
        <v>10</v>
      </c>
      <c r="F136" s="24">
        <v>2</v>
      </c>
      <c r="G136" s="43">
        <v>1.08</v>
      </c>
      <c r="H136" s="43">
        <v>0.343775</v>
      </c>
      <c r="I136" s="26">
        <v>11</v>
      </c>
      <c r="J136" s="26">
        <v>5.5</v>
      </c>
      <c r="K136" s="27">
        <v>2149233.2880000002</v>
      </c>
      <c r="L136" s="27">
        <v>5067265.6629999997</v>
      </c>
      <c r="M136" s="28">
        <v>9.2818999999999999E-2</v>
      </c>
      <c r="N136" s="29">
        <v>0.705426</v>
      </c>
      <c r="O136" s="25">
        <v>0.76</v>
      </c>
      <c r="P136" s="35">
        <v>95.033178000000007</v>
      </c>
      <c r="Q136" s="44" t="s">
        <v>87</v>
      </c>
      <c r="R136" s="44" t="s">
        <v>109</v>
      </c>
      <c r="S136" s="44" t="s">
        <v>52</v>
      </c>
      <c r="T136" s="44" t="s">
        <v>389</v>
      </c>
      <c r="U136" s="44">
        <v>-72.392640999999998</v>
      </c>
      <c r="V136" s="44">
        <v>5.3503090000000002</v>
      </c>
    </row>
    <row r="137" spans="1:22" ht="15.75" hidden="1" customHeight="1">
      <c r="A137" s="48">
        <v>143</v>
      </c>
      <c r="B137" s="24" t="s">
        <v>27</v>
      </c>
      <c r="C137" s="24" t="s">
        <v>343</v>
      </c>
      <c r="D137" s="25" t="s">
        <v>326</v>
      </c>
      <c r="E137" s="24">
        <v>10</v>
      </c>
      <c r="F137" s="24">
        <v>2</v>
      </c>
      <c r="G137" s="43">
        <v>1.26</v>
      </c>
      <c r="H137" s="43">
        <v>0.40106999999999998</v>
      </c>
      <c r="I137" s="26">
        <v>9</v>
      </c>
      <c r="J137" s="26">
        <v>4.5</v>
      </c>
      <c r="K137" s="27">
        <v>2149231.648</v>
      </c>
      <c r="L137" s="27">
        <v>5067266.5609999998</v>
      </c>
      <c r="M137" s="28">
        <v>0.126337</v>
      </c>
      <c r="N137" s="29">
        <v>0.96016299999999999</v>
      </c>
      <c r="O137" s="25">
        <v>0.76</v>
      </c>
      <c r="P137" s="35">
        <v>63.617251000000003</v>
      </c>
      <c r="Q137" s="44" t="s">
        <v>398</v>
      </c>
      <c r="R137" s="44" t="s">
        <v>109</v>
      </c>
      <c r="S137" s="44" t="s">
        <v>52</v>
      </c>
      <c r="T137" s="44" t="s">
        <v>389</v>
      </c>
      <c r="U137" s="44">
        <v>-72.392633000000004</v>
      </c>
      <c r="V137" s="44">
        <v>5.3502939999999999</v>
      </c>
    </row>
    <row r="138" spans="1:22" ht="15.75" hidden="1" customHeight="1">
      <c r="A138" s="48">
        <v>144</v>
      </c>
      <c r="B138" s="24" t="s">
        <v>26</v>
      </c>
      <c r="C138" s="24" t="s">
        <v>357</v>
      </c>
      <c r="D138" s="25" t="s">
        <v>326</v>
      </c>
      <c r="E138" s="24">
        <v>12</v>
      </c>
      <c r="F138" s="24">
        <v>4</v>
      </c>
      <c r="G138" s="43">
        <v>1.8</v>
      </c>
      <c r="H138" s="43">
        <v>0.57295799999999997</v>
      </c>
      <c r="I138" s="26">
        <v>10</v>
      </c>
      <c r="J138" s="26">
        <v>5</v>
      </c>
      <c r="K138" s="27">
        <v>2149225.9879999999</v>
      </c>
      <c r="L138" s="27">
        <v>5067269.2970000003</v>
      </c>
      <c r="M138" s="28">
        <v>0.25783099999999998</v>
      </c>
      <c r="N138" s="29">
        <v>2.3514189999999999</v>
      </c>
      <c r="O138" s="25">
        <v>0.76</v>
      </c>
      <c r="P138" s="35">
        <v>78.539816000000002</v>
      </c>
      <c r="Q138" s="44" t="s">
        <v>398</v>
      </c>
      <c r="R138" s="44" t="s">
        <v>109</v>
      </c>
      <c r="S138" s="44" t="s">
        <v>52</v>
      </c>
      <c r="T138" s="44" t="s">
        <v>389</v>
      </c>
      <c r="U138" s="44">
        <v>-72.392607999999996</v>
      </c>
      <c r="V138" s="44">
        <v>5.3502429999999999</v>
      </c>
    </row>
    <row r="139" spans="1:22" ht="15.75" hidden="1" customHeight="1">
      <c r="A139" s="48">
        <v>145</v>
      </c>
      <c r="B139" s="24" t="s">
        <v>62</v>
      </c>
      <c r="C139" s="24" t="s">
        <v>327</v>
      </c>
      <c r="D139" s="25" t="s">
        <v>63</v>
      </c>
      <c r="E139" s="24">
        <v>8</v>
      </c>
      <c r="F139" s="24">
        <v>3</v>
      </c>
      <c r="G139" s="43">
        <v>0.57999999999999996</v>
      </c>
      <c r="H139" s="43">
        <v>0.18462000000000001</v>
      </c>
      <c r="I139" s="26">
        <v>5</v>
      </c>
      <c r="J139" s="26">
        <v>2.5</v>
      </c>
      <c r="K139" s="27">
        <v>2149225.0490000001</v>
      </c>
      <c r="L139" s="27">
        <v>5067269.2319999998</v>
      </c>
      <c r="M139" s="28">
        <v>2.6769999999999999E-2</v>
      </c>
      <c r="N139" s="29">
        <v>0.16276099999999999</v>
      </c>
      <c r="O139" s="25">
        <v>0.76</v>
      </c>
      <c r="P139" s="35">
        <v>19.634954</v>
      </c>
      <c r="Q139" s="44" t="s">
        <v>398</v>
      </c>
      <c r="R139" s="44" t="s">
        <v>109</v>
      </c>
      <c r="S139" s="44" t="s">
        <v>52</v>
      </c>
      <c r="T139" s="44" t="s">
        <v>389</v>
      </c>
      <c r="U139" s="44">
        <v>-72.392608999999993</v>
      </c>
      <c r="V139" s="44">
        <v>5.3502349999999996</v>
      </c>
    </row>
    <row r="140" spans="1:22" ht="15.75" hidden="1" customHeight="1">
      <c r="A140" s="48">
        <v>146</v>
      </c>
      <c r="B140" s="24" t="s">
        <v>27</v>
      </c>
      <c r="C140" s="24" t="s">
        <v>343</v>
      </c>
      <c r="D140" s="25" t="s">
        <v>326</v>
      </c>
      <c r="E140" s="24">
        <v>12</v>
      </c>
      <c r="F140" s="24">
        <v>5</v>
      </c>
      <c r="G140" s="43">
        <v>0.96</v>
      </c>
      <c r="H140" s="43">
        <v>0.30557699999999999</v>
      </c>
      <c r="I140" s="26">
        <v>6</v>
      </c>
      <c r="J140" s="26">
        <v>3</v>
      </c>
      <c r="K140" s="27">
        <v>2149230.4879999999</v>
      </c>
      <c r="L140" s="27">
        <v>5067281.3779999996</v>
      </c>
      <c r="M140" s="28">
        <v>7.3339000000000001E-2</v>
      </c>
      <c r="N140" s="29">
        <v>0.668848</v>
      </c>
      <c r="O140" s="25">
        <v>0.76</v>
      </c>
      <c r="P140" s="35">
        <v>28.274334</v>
      </c>
      <c r="Q140" s="44" t="s">
        <v>398</v>
      </c>
      <c r="R140" s="44" t="s">
        <v>109</v>
      </c>
      <c r="S140" s="44" t="s">
        <v>21</v>
      </c>
      <c r="T140" s="44" t="s">
        <v>389</v>
      </c>
      <c r="U140" s="44">
        <v>-72.392499000000001</v>
      </c>
      <c r="V140" s="44">
        <v>5.3502840000000003</v>
      </c>
    </row>
    <row r="141" spans="1:22" ht="15.75" hidden="1" customHeight="1">
      <c r="A141" s="49">
        <v>147</v>
      </c>
      <c r="B141" s="28" t="s">
        <v>26</v>
      </c>
      <c r="C141" s="28" t="s">
        <v>357</v>
      </c>
      <c r="D141" s="25" t="s">
        <v>326</v>
      </c>
      <c r="E141" s="28">
        <v>12</v>
      </c>
      <c r="F141" s="24">
        <v>7</v>
      </c>
      <c r="G141" s="43">
        <v>1.1399999999999999</v>
      </c>
      <c r="H141" s="43">
        <v>0.362873</v>
      </c>
      <c r="I141" s="26">
        <v>5</v>
      </c>
      <c r="J141" s="26">
        <v>2.5</v>
      </c>
      <c r="K141" s="27">
        <v>2149228.4509999999</v>
      </c>
      <c r="L141" s="27">
        <v>5067281.68</v>
      </c>
      <c r="M141" s="28">
        <v>0.103419</v>
      </c>
      <c r="N141" s="29">
        <v>0.94318000000000002</v>
      </c>
      <c r="O141" s="25">
        <v>0.76</v>
      </c>
      <c r="P141" s="35">
        <v>19.634954</v>
      </c>
      <c r="Q141" s="44" t="s">
        <v>398</v>
      </c>
      <c r="R141" s="44" t="s">
        <v>109</v>
      </c>
      <c r="S141" s="44" t="s">
        <v>21</v>
      </c>
      <c r="T141" s="44" t="s">
        <v>389</v>
      </c>
      <c r="U141" s="44">
        <v>-72.392497000000006</v>
      </c>
      <c r="V141" s="44">
        <v>5.3502650000000003</v>
      </c>
    </row>
    <row r="142" spans="1:22" ht="15.75" hidden="1" customHeight="1">
      <c r="A142" s="48">
        <v>148</v>
      </c>
      <c r="B142" s="24" t="s">
        <v>22</v>
      </c>
      <c r="C142" s="24" t="s">
        <v>345</v>
      </c>
      <c r="D142" s="25" t="s">
        <v>20</v>
      </c>
      <c r="E142" s="24">
        <v>10</v>
      </c>
      <c r="F142" s="24">
        <v>5</v>
      </c>
      <c r="G142" s="43">
        <v>0.86</v>
      </c>
      <c r="H142" s="43">
        <v>0.27374700000000002</v>
      </c>
      <c r="I142" s="26">
        <v>11</v>
      </c>
      <c r="J142" s="26">
        <v>5.5</v>
      </c>
      <c r="K142" s="27">
        <v>2149226.8459999999</v>
      </c>
      <c r="L142" s="27">
        <v>5067280.6859999998</v>
      </c>
      <c r="M142" s="28">
        <v>5.8854999999999998E-2</v>
      </c>
      <c r="N142" s="29">
        <v>0.44730199999999998</v>
      </c>
      <c r="O142" s="25">
        <v>0.76</v>
      </c>
      <c r="P142" s="35">
        <v>95.033178000000007</v>
      </c>
      <c r="Q142" s="44" t="s">
        <v>398</v>
      </c>
      <c r="R142" s="44" t="s">
        <v>109</v>
      </c>
      <c r="S142" s="44" t="s">
        <v>52</v>
      </c>
      <c r="T142" s="44" t="s">
        <v>389</v>
      </c>
      <c r="U142" s="44">
        <v>-72.392505999999997</v>
      </c>
      <c r="V142" s="44">
        <v>5.3502510000000001</v>
      </c>
    </row>
    <row r="143" spans="1:22" ht="15.75" hidden="1" customHeight="1">
      <c r="A143" s="49">
        <v>149</v>
      </c>
      <c r="B143" s="28" t="s">
        <v>41</v>
      </c>
      <c r="C143" s="28" t="s">
        <v>344</v>
      </c>
      <c r="D143" s="25" t="s">
        <v>42</v>
      </c>
      <c r="E143" s="28">
        <v>10</v>
      </c>
      <c r="F143" s="24">
        <v>4</v>
      </c>
      <c r="G143" s="43">
        <v>0.61</v>
      </c>
      <c r="H143" s="43">
        <v>0.19416900000000001</v>
      </c>
      <c r="I143" s="26">
        <v>12</v>
      </c>
      <c r="J143" s="26">
        <v>6</v>
      </c>
      <c r="K143" s="27">
        <v>2149226.6719999998</v>
      </c>
      <c r="L143" s="27">
        <v>5067282.773</v>
      </c>
      <c r="M143" s="28">
        <v>2.9610999999999998E-2</v>
      </c>
      <c r="N143" s="29">
        <v>0.22504199999999999</v>
      </c>
      <c r="O143" s="25">
        <v>0.76</v>
      </c>
      <c r="P143" s="35">
        <v>113.097336</v>
      </c>
      <c r="Q143" s="44" t="s">
        <v>398</v>
      </c>
      <c r="R143" s="44" t="s">
        <v>109</v>
      </c>
      <c r="S143" s="44" t="s">
        <v>21</v>
      </c>
      <c r="T143" s="44" t="s">
        <v>389</v>
      </c>
      <c r="U143" s="44">
        <v>-72.392487000000003</v>
      </c>
      <c r="V143" s="44">
        <v>5.3502489999999998</v>
      </c>
    </row>
    <row r="144" spans="1:22" ht="15.75" hidden="1" customHeight="1">
      <c r="A144" s="49">
        <v>150</v>
      </c>
      <c r="B144" s="28" t="s">
        <v>88</v>
      </c>
      <c r="C144" s="28" t="s">
        <v>361</v>
      </c>
      <c r="D144" s="25" t="s">
        <v>89</v>
      </c>
      <c r="E144" s="28">
        <v>5</v>
      </c>
      <c r="F144" s="24">
        <v>2</v>
      </c>
      <c r="G144" s="43">
        <v>0.66</v>
      </c>
      <c r="H144" s="43">
        <v>0.21008499999999999</v>
      </c>
      <c r="I144" s="26">
        <v>8</v>
      </c>
      <c r="J144" s="26">
        <v>4</v>
      </c>
      <c r="K144" s="27">
        <v>2149223.1460000002</v>
      </c>
      <c r="L144" s="27">
        <v>5067280.2929999996</v>
      </c>
      <c r="M144" s="28">
        <v>3.4664E-2</v>
      </c>
      <c r="N144" s="29">
        <v>0.13172300000000001</v>
      </c>
      <c r="O144" s="25">
        <v>0.76</v>
      </c>
      <c r="P144" s="34">
        <v>50.265481999999999</v>
      </c>
      <c r="Q144" s="44" t="s">
        <v>398</v>
      </c>
      <c r="R144" s="44" t="s">
        <v>109</v>
      </c>
      <c r="S144" s="44" t="s">
        <v>21</v>
      </c>
      <c r="T144" s="44" t="s">
        <v>389</v>
      </c>
      <c r="U144" s="44">
        <v>-72.392509000000004</v>
      </c>
      <c r="V144" s="44">
        <v>5.3502169999999998</v>
      </c>
    </row>
    <row r="145" spans="1:22" ht="15.75" hidden="1" customHeight="1">
      <c r="A145" s="48">
        <v>152</v>
      </c>
      <c r="B145" s="24" t="s">
        <v>26</v>
      </c>
      <c r="C145" s="24" t="s">
        <v>357</v>
      </c>
      <c r="D145" s="25" t="s">
        <v>326</v>
      </c>
      <c r="E145" s="28">
        <v>12</v>
      </c>
      <c r="F145" s="24">
        <v>6</v>
      </c>
      <c r="G145" s="43">
        <v>2.06</v>
      </c>
      <c r="H145" s="43">
        <v>0.65571800000000002</v>
      </c>
      <c r="I145" s="26">
        <v>9</v>
      </c>
      <c r="J145" s="26">
        <v>4.5</v>
      </c>
      <c r="K145" s="27">
        <v>2149216.5550000002</v>
      </c>
      <c r="L145" s="27">
        <v>5067277.7230000002</v>
      </c>
      <c r="M145" s="28">
        <v>0.33769500000000002</v>
      </c>
      <c r="N145" s="29">
        <v>3.0797780000000001</v>
      </c>
      <c r="O145" s="25">
        <v>0.76</v>
      </c>
      <c r="P145" s="34">
        <v>63.617251000000003</v>
      </c>
      <c r="Q145" s="44" t="s">
        <v>398</v>
      </c>
      <c r="R145" s="44" t="s">
        <v>109</v>
      </c>
      <c r="S145" s="44" t="s">
        <v>52</v>
      </c>
      <c r="T145" s="44" t="s">
        <v>389</v>
      </c>
      <c r="U145" s="44">
        <v>-72.392532000000003</v>
      </c>
      <c r="V145" s="44">
        <v>5.3501580000000004</v>
      </c>
    </row>
    <row r="146" spans="1:22" ht="15.75" hidden="1" customHeight="1">
      <c r="A146" s="48">
        <v>153</v>
      </c>
      <c r="B146" s="24" t="s">
        <v>30</v>
      </c>
      <c r="C146" s="24" t="s">
        <v>349</v>
      </c>
      <c r="D146" s="25" t="s">
        <v>31</v>
      </c>
      <c r="E146" s="28">
        <v>12</v>
      </c>
      <c r="F146" s="24">
        <v>5</v>
      </c>
      <c r="G146" s="43">
        <v>1.47</v>
      </c>
      <c r="H146" s="43">
        <v>0.467916</v>
      </c>
      <c r="I146" s="26">
        <v>9</v>
      </c>
      <c r="J146" s="26">
        <v>4.5</v>
      </c>
      <c r="K146" s="27">
        <v>2149212.1179999998</v>
      </c>
      <c r="L146" s="27">
        <v>5067290.2479999997</v>
      </c>
      <c r="M146" s="28">
        <v>0.171959</v>
      </c>
      <c r="N146" s="29">
        <v>1.5682659999999999</v>
      </c>
      <c r="O146" s="25">
        <v>0.76</v>
      </c>
      <c r="P146" s="34">
        <v>63.617251000000003</v>
      </c>
      <c r="Q146" s="44" t="s">
        <v>398</v>
      </c>
      <c r="R146" s="44" t="s">
        <v>109</v>
      </c>
      <c r="S146" s="44" t="s">
        <v>21</v>
      </c>
      <c r="T146" s="44" t="s">
        <v>389</v>
      </c>
      <c r="U146" s="44">
        <v>-72.392419000000004</v>
      </c>
      <c r="V146" s="44">
        <v>5.350117</v>
      </c>
    </row>
    <row r="147" spans="1:22" ht="15.75" hidden="1" customHeight="1">
      <c r="A147" s="49">
        <v>155</v>
      </c>
      <c r="B147" s="28" t="s">
        <v>27</v>
      </c>
      <c r="C147" s="28" t="s">
        <v>343</v>
      </c>
      <c r="D147" s="25" t="s">
        <v>326</v>
      </c>
      <c r="E147" s="28">
        <v>8</v>
      </c>
      <c r="F147" s="24">
        <v>2</v>
      </c>
      <c r="G147" s="43">
        <v>0.69</v>
      </c>
      <c r="H147" s="43">
        <v>0.219634</v>
      </c>
      <c r="I147" s="26">
        <v>6</v>
      </c>
      <c r="J147" s="26">
        <v>3</v>
      </c>
      <c r="K147" s="27">
        <v>2149204.4870000002</v>
      </c>
      <c r="L147" s="27">
        <v>5067294.0020000003</v>
      </c>
      <c r="M147" s="28">
        <v>3.7886999999999997E-2</v>
      </c>
      <c r="N147" s="29">
        <v>0.230352</v>
      </c>
      <c r="O147" s="25">
        <v>0.76</v>
      </c>
      <c r="P147" s="34">
        <v>28.274334</v>
      </c>
      <c r="Q147" s="44" t="s">
        <v>398</v>
      </c>
      <c r="R147" s="44" t="s">
        <v>109</v>
      </c>
      <c r="S147" s="44" t="s">
        <v>52</v>
      </c>
      <c r="T147" s="44" t="s">
        <v>389</v>
      </c>
      <c r="U147" s="44">
        <v>-72.392386000000002</v>
      </c>
      <c r="V147" s="44">
        <v>5.3500480000000001</v>
      </c>
    </row>
    <row r="148" spans="1:22" ht="15.75" hidden="1" customHeight="1">
      <c r="A148" s="48">
        <v>181</v>
      </c>
      <c r="B148" s="24" t="s">
        <v>26</v>
      </c>
      <c r="C148" s="24" t="s">
        <v>357</v>
      </c>
      <c r="D148" s="25" t="s">
        <v>326</v>
      </c>
      <c r="E148" s="24">
        <v>10</v>
      </c>
      <c r="F148" s="24">
        <v>4</v>
      </c>
      <c r="G148" s="43">
        <v>1.33</v>
      </c>
      <c r="H148" s="43">
        <v>0.42335200000000001</v>
      </c>
      <c r="I148" s="26">
        <v>9</v>
      </c>
      <c r="J148" s="26">
        <v>4.5</v>
      </c>
      <c r="K148" s="27">
        <v>2149204.0589999999</v>
      </c>
      <c r="L148" s="27">
        <v>5067228.8430000003</v>
      </c>
      <c r="M148" s="28">
        <v>0.140765</v>
      </c>
      <c r="N148" s="29">
        <v>1.0698110000000001</v>
      </c>
      <c r="O148" s="25">
        <v>0.76</v>
      </c>
      <c r="P148" s="34">
        <v>63.617251000000003</v>
      </c>
      <c r="Q148" s="44" t="s">
        <v>398</v>
      </c>
      <c r="R148" s="44" t="s">
        <v>109</v>
      </c>
      <c r="S148" s="44" t="s">
        <v>52</v>
      </c>
      <c r="T148" s="44" t="s">
        <v>389</v>
      </c>
      <c r="U148" s="44">
        <v>-72.392973999999995</v>
      </c>
      <c r="V148" s="44">
        <v>5.3500449999999997</v>
      </c>
    </row>
    <row r="149" spans="1:22" ht="15.75" hidden="1" customHeight="1">
      <c r="A149" s="48">
        <v>183</v>
      </c>
      <c r="B149" s="24" t="s">
        <v>100</v>
      </c>
      <c r="C149" s="24" t="s">
        <v>334</v>
      </c>
      <c r="D149" s="25" t="s">
        <v>101</v>
      </c>
      <c r="E149" s="24">
        <v>6</v>
      </c>
      <c r="F149" s="24">
        <v>2</v>
      </c>
      <c r="G149" s="43">
        <v>0.4</v>
      </c>
      <c r="H149" s="43">
        <v>0.12732399999999999</v>
      </c>
      <c r="I149" s="26">
        <v>10</v>
      </c>
      <c r="J149" s="26">
        <v>5</v>
      </c>
      <c r="K149" s="27">
        <v>2149232.0208000001</v>
      </c>
      <c r="L149" s="27">
        <v>5067175.2161999997</v>
      </c>
      <c r="M149" s="28">
        <v>1.2732E-2</v>
      </c>
      <c r="N149" s="29">
        <v>5.806E-2</v>
      </c>
      <c r="O149" s="25">
        <v>0.76</v>
      </c>
      <c r="P149" s="35">
        <v>78.539816000000002</v>
      </c>
      <c r="Q149" s="44" t="s">
        <v>398</v>
      </c>
      <c r="R149" s="44" t="s">
        <v>109</v>
      </c>
      <c r="S149" s="44" t="s">
        <v>52</v>
      </c>
      <c r="T149" s="44" t="s">
        <v>389</v>
      </c>
      <c r="U149" s="44">
        <v>-72.393457999999995</v>
      </c>
      <c r="V149" s="44">
        <v>5.3502989999999997</v>
      </c>
    </row>
    <row r="150" spans="1:22" ht="15.75" hidden="1" customHeight="1">
      <c r="A150" s="48">
        <v>184</v>
      </c>
      <c r="B150" s="24" t="s">
        <v>19</v>
      </c>
      <c r="C150" s="24" t="s">
        <v>335</v>
      </c>
      <c r="D150" s="25" t="s">
        <v>20</v>
      </c>
      <c r="E150" s="24">
        <v>12</v>
      </c>
      <c r="F150" s="24">
        <v>4</v>
      </c>
      <c r="G150" s="43">
        <v>6</v>
      </c>
      <c r="H150" s="43">
        <v>1.909859</v>
      </c>
      <c r="I150" s="26">
        <v>9</v>
      </c>
      <c r="J150" s="26">
        <v>4.5</v>
      </c>
      <c r="K150" s="27">
        <v>2149253.9202999999</v>
      </c>
      <c r="L150" s="27">
        <v>5067169.3553999998</v>
      </c>
      <c r="M150" s="28">
        <v>2.864789</v>
      </c>
      <c r="N150" s="29">
        <v>26.126874999999998</v>
      </c>
      <c r="O150" s="25">
        <v>0.76</v>
      </c>
      <c r="P150" s="35">
        <v>63.617251000000003</v>
      </c>
      <c r="Q150" s="44" t="s">
        <v>398</v>
      </c>
      <c r="R150" s="44" t="s">
        <v>402</v>
      </c>
      <c r="S150" s="44" t="s">
        <v>21</v>
      </c>
      <c r="T150" s="44" t="s">
        <v>389</v>
      </c>
      <c r="U150" s="44">
        <v>-72.393511000000004</v>
      </c>
      <c r="V150" s="44">
        <v>5.3504969999999998</v>
      </c>
    </row>
    <row r="151" spans="1:22" ht="15.75" hidden="1" customHeight="1">
      <c r="A151" s="48">
        <v>186</v>
      </c>
      <c r="B151" s="24" t="s">
        <v>30</v>
      </c>
      <c r="C151" s="24" t="s">
        <v>349</v>
      </c>
      <c r="D151" s="25" t="s">
        <v>31</v>
      </c>
      <c r="E151" s="24">
        <v>8</v>
      </c>
      <c r="F151" s="24">
        <v>2</v>
      </c>
      <c r="G151" s="43">
        <v>0.71</v>
      </c>
      <c r="H151" s="43">
        <v>0.22600000000000001</v>
      </c>
      <c r="I151" s="26">
        <v>9</v>
      </c>
      <c r="J151" s="26">
        <v>4.5</v>
      </c>
      <c r="K151" s="27">
        <v>2149295.7880000002</v>
      </c>
      <c r="L151" s="27">
        <v>5067179.8159999996</v>
      </c>
      <c r="M151" s="28">
        <v>4.0114999999999998E-2</v>
      </c>
      <c r="N151" s="29">
        <v>0.243899</v>
      </c>
      <c r="O151" s="25">
        <v>0.76</v>
      </c>
      <c r="P151" s="35">
        <v>63.617251000000003</v>
      </c>
      <c r="Q151" s="44" t="s">
        <v>398</v>
      </c>
      <c r="R151" s="44" t="s">
        <v>402</v>
      </c>
      <c r="S151" s="44" t="s">
        <v>52</v>
      </c>
      <c r="T151" s="44" t="s">
        <v>389</v>
      </c>
      <c r="U151" s="44">
        <v>-72.393416000000002</v>
      </c>
      <c r="V151" s="44">
        <v>5.3508760000000004</v>
      </c>
    </row>
    <row r="152" spans="1:22" ht="15.75" hidden="1" customHeight="1">
      <c r="A152" s="48">
        <v>213</v>
      </c>
      <c r="B152" s="24" t="s">
        <v>112</v>
      </c>
      <c r="C152" s="24" t="s">
        <v>366</v>
      </c>
      <c r="D152" s="25" t="s">
        <v>113</v>
      </c>
      <c r="E152" s="24">
        <v>5</v>
      </c>
      <c r="F152" s="24">
        <v>2</v>
      </c>
      <c r="G152" s="43">
        <v>0.69</v>
      </c>
      <c r="H152" s="43">
        <v>0.219634</v>
      </c>
      <c r="I152" s="26">
        <v>8</v>
      </c>
      <c r="J152" s="26">
        <v>4</v>
      </c>
      <c r="K152" s="27">
        <v>2149192.2230000002</v>
      </c>
      <c r="L152" s="27">
        <v>5067012.8660000004</v>
      </c>
      <c r="M152" s="28">
        <v>3.7886999999999997E-2</v>
      </c>
      <c r="N152" s="29">
        <v>0.14396999999999999</v>
      </c>
      <c r="O152" s="25">
        <v>0.76</v>
      </c>
      <c r="P152" s="34">
        <v>50.265481999999999</v>
      </c>
      <c r="Q152" s="44" t="s">
        <v>398</v>
      </c>
      <c r="R152" s="44" t="s">
        <v>109</v>
      </c>
      <c r="S152" s="44" t="s">
        <v>52</v>
      </c>
      <c r="T152" s="44" t="s">
        <v>389</v>
      </c>
      <c r="U152" s="44">
        <v>-72.394924000000003</v>
      </c>
      <c r="V152" s="44">
        <v>5.3499400000000001</v>
      </c>
    </row>
    <row r="153" spans="1:22" ht="15.75" hidden="1" customHeight="1">
      <c r="A153" s="48">
        <v>214</v>
      </c>
      <c r="B153" s="24" t="s">
        <v>112</v>
      </c>
      <c r="C153" s="24" t="s">
        <v>366</v>
      </c>
      <c r="D153" s="25" t="s">
        <v>113</v>
      </c>
      <c r="E153" s="24">
        <v>5</v>
      </c>
      <c r="F153" s="24">
        <v>2</v>
      </c>
      <c r="G153" s="43">
        <v>0.6</v>
      </c>
      <c r="H153" s="43">
        <v>0.19098599999999999</v>
      </c>
      <c r="I153" s="26">
        <v>8</v>
      </c>
      <c r="J153" s="26">
        <v>4</v>
      </c>
      <c r="K153" s="27">
        <v>2149193.7319999998</v>
      </c>
      <c r="L153" s="27">
        <v>5067006.1119999997</v>
      </c>
      <c r="M153" s="28">
        <v>2.8648E-2</v>
      </c>
      <c r="N153" s="29">
        <v>0.108862</v>
      </c>
      <c r="O153" s="25">
        <v>0.76</v>
      </c>
      <c r="P153" s="34">
        <v>50.265481999999999</v>
      </c>
      <c r="Q153" s="44" t="s">
        <v>398</v>
      </c>
      <c r="R153" s="44" t="s">
        <v>109</v>
      </c>
      <c r="S153" s="44" t="s">
        <v>52</v>
      </c>
      <c r="T153" s="44" t="s">
        <v>389</v>
      </c>
      <c r="U153" s="44">
        <v>-72.394985000000005</v>
      </c>
      <c r="V153" s="44">
        <v>5.3499540000000003</v>
      </c>
    </row>
    <row r="154" spans="1:22" ht="15.75" hidden="1" customHeight="1">
      <c r="A154" s="48">
        <v>215</v>
      </c>
      <c r="B154" s="24" t="s">
        <v>112</v>
      </c>
      <c r="C154" s="24" t="s">
        <v>366</v>
      </c>
      <c r="D154" s="25" t="s">
        <v>113</v>
      </c>
      <c r="E154" s="24">
        <v>5</v>
      </c>
      <c r="F154" s="24">
        <v>2</v>
      </c>
      <c r="G154" s="43">
        <v>0.59</v>
      </c>
      <c r="H154" s="43">
        <v>0.187803</v>
      </c>
      <c r="I154" s="26">
        <v>8</v>
      </c>
      <c r="J154" s="26">
        <v>4</v>
      </c>
      <c r="K154" s="27">
        <v>2149195.2880000002</v>
      </c>
      <c r="L154" s="27">
        <v>5066999.4649999999</v>
      </c>
      <c r="M154" s="28">
        <v>2.7701E-2</v>
      </c>
      <c r="N154" s="29">
        <v>0.105263</v>
      </c>
      <c r="O154" s="25">
        <v>0.76</v>
      </c>
      <c r="P154" s="34">
        <v>50.265481999999999</v>
      </c>
      <c r="Q154" s="44" t="s">
        <v>398</v>
      </c>
      <c r="R154" s="44" t="s">
        <v>109</v>
      </c>
      <c r="S154" s="44" t="s">
        <v>52</v>
      </c>
      <c r="T154" s="44" t="s">
        <v>389</v>
      </c>
      <c r="U154" s="44">
        <v>-72.395044999999996</v>
      </c>
      <c r="V154" s="44">
        <v>5.3499679999999996</v>
      </c>
    </row>
    <row r="155" spans="1:22" ht="15.75" hidden="1" customHeight="1">
      <c r="A155" s="49">
        <v>216</v>
      </c>
      <c r="B155" s="28" t="s">
        <v>112</v>
      </c>
      <c r="C155" s="28" t="s">
        <v>366</v>
      </c>
      <c r="D155" s="25" t="s">
        <v>113</v>
      </c>
      <c r="E155" s="28">
        <v>5</v>
      </c>
      <c r="F155" s="24">
        <v>2</v>
      </c>
      <c r="G155" s="43">
        <v>0.47</v>
      </c>
      <c r="H155" s="43">
        <v>0.14960599999999999</v>
      </c>
      <c r="I155" s="26">
        <v>8</v>
      </c>
      <c r="J155" s="26">
        <v>4</v>
      </c>
      <c r="K155" s="27">
        <v>2149196.5389999999</v>
      </c>
      <c r="L155" s="27">
        <v>5066992.5939999996</v>
      </c>
      <c r="M155" s="28">
        <v>1.7579000000000001E-2</v>
      </c>
      <c r="N155" s="29">
        <v>6.6798999999999997E-2</v>
      </c>
      <c r="O155" s="25">
        <v>0.76</v>
      </c>
      <c r="P155" s="34">
        <v>50.265481999999999</v>
      </c>
      <c r="Q155" s="44" t="s">
        <v>398</v>
      </c>
      <c r="R155" s="44" t="s">
        <v>109</v>
      </c>
      <c r="S155" s="44" t="s">
        <v>52</v>
      </c>
      <c r="T155" s="44" t="s">
        <v>389</v>
      </c>
      <c r="U155" s="44">
        <v>-72.395106999999996</v>
      </c>
      <c r="V155" s="44">
        <v>5.3499790000000003</v>
      </c>
    </row>
    <row r="156" spans="1:22" ht="15.75" hidden="1" customHeight="1">
      <c r="A156" s="48">
        <v>218</v>
      </c>
      <c r="B156" s="24" t="s">
        <v>92</v>
      </c>
      <c r="C156" s="24" t="s">
        <v>359</v>
      </c>
      <c r="D156" s="25" t="s">
        <v>93</v>
      </c>
      <c r="E156" s="24">
        <v>4</v>
      </c>
      <c r="F156" s="24">
        <v>1.3</v>
      </c>
      <c r="G156" s="43">
        <v>0.36</v>
      </c>
      <c r="H156" s="43">
        <v>0.114592</v>
      </c>
      <c r="I156" s="26">
        <v>2</v>
      </c>
      <c r="J156" s="26">
        <v>1.5</v>
      </c>
      <c r="K156" s="27">
        <v>2149203.54</v>
      </c>
      <c r="L156" s="27">
        <v>5066955.7929999996</v>
      </c>
      <c r="M156" s="28">
        <v>1.0312999999999999E-2</v>
      </c>
      <c r="N156" s="29">
        <v>3.1351999999999998E-2</v>
      </c>
      <c r="O156" s="25">
        <v>0.76</v>
      </c>
      <c r="P156" s="34">
        <v>7.0685830000000003</v>
      </c>
      <c r="Q156" s="44" t="s">
        <v>398</v>
      </c>
      <c r="R156" s="44" t="s">
        <v>109</v>
      </c>
      <c r="S156" s="42" t="s">
        <v>52</v>
      </c>
      <c r="T156" s="44" t="s">
        <v>389</v>
      </c>
      <c r="U156" s="44">
        <v>-72.395438999999996</v>
      </c>
      <c r="V156" s="44">
        <v>5.3500430000000003</v>
      </c>
    </row>
    <row r="157" spans="1:22" ht="15.75" hidden="1" customHeight="1">
      <c r="A157" s="49">
        <v>219</v>
      </c>
      <c r="B157" s="28" t="s">
        <v>94</v>
      </c>
      <c r="C157" s="28" t="s">
        <v>358</v>
      </c>
      <c r="D157" s="25" t="s">
        <v>95</v>
      </c>
      <c r="E157" s="28">
        <v>3</v>
      </c>
      <c r="F157" s="24">
        <v>1.3</v>
      </c>
      <c r="G157" s="43">
        <v>0.47</v>
      </c>
      <c r="H157" s="43">
        <v>0.14960599999999999</v>
      </c>
      <c r="I157" s="26">
        <v>6</v>
      </c>
      <c r="J157" s="26">
        <v>3</v>
      </c>
      <c r="K157" s="27">
        <v>2149204.79</v>
      </c>
      <c r="L157" s="27">
        <v>5066949.1140000001</v>
      </c>
      <c r="M157" s="28">
        <v>1.7579000000000001E-2</v>
      </c>
      <c r="N157" s="29">
        <v>4.0078999999999997E-2</v>
      </c>
      <c r="O157" s="25">
        <v>0.76</v>
      </c>
      <c r="P157" s="34">
        <v>28.274334</v>
      </c>
      <c r="Q157" s="44" t="s">
        <v>398</v>
      </c>
      <c r="R157" s="44" t="s">
        <v>109</v>
      </c>
      <c r="S157" s="44" t="s">
        <v>52</v>
      </c>
      <c r="T157" s="44" t="s">
        <v>389</v>
      </c>
      <c r="U157" s="44">
        <v>-72.395499000000001</v>
      </c>
      <c r="V157" s="44">
        <v>5.3500540000000001</v>
      </c>
    </row>
    <row r="158" spans="1:22" ht="15.75" hidden="1" customHeight="1">
      <c r="A158" s="48">
        <v>222</v>
      </c>
      <c r="B158" s="24" t="s">
        <v>96</v>
      </c>
      <c r="C158" s="24" t="s">
        <v>97</v>
      </c>
      <c r="D158" s="25" t="s">
        <v>37</v>
      </c>
      <c r="E158" s="24">
        <v>4</v>
      </c>
      <c r="F158" s="24">
        <v>2</v>
      </c>
      <c r="G158" s="43">
        <v>0.39</v>
      </c>
      <c r="H158" s="43">
        <v>0.124141</v>
      </c>
      <c r="I158" s="26">
        <v>7</v>
      </c>
      <c r="J158" s="26">
        <v>3.5</v>
      </c>
      <c r="K158" s="27">
        <v>2149208.8319999999</v>
      </c>
      <c r="L158" s="27">
        <v>5066929.16</v>
      </c>
      <c r="M158" s="28">
        <v>0.01</v>
      </c>
      <c r="N158" s="29">
        <v>0.04</v>
      </c>
      <c r="O158" s="25">
        <v>0.76</v>
      </c>
      <c r="P158" s="35">
        <v>38.48451</v>
      </c>
      <c r="Q158" s="44" t="s">
        <v>398</v>
      </c>
      <c r="R158" s="44" t="s">
        <v>109</v>
      </c>
      <c r="S158" s="44" t="s">
        <v>52</v>
      </c>
      <c r="T158" s="44" t="s">
        <v>389</v>
      </c>
      <c r="U158" s="44">
        <v>-72.395679999999999</v>
      </c>
      <c r="V158" s="44">
        <v>5.3500909999999999</v>
      </c>
    </row>
    <row r="159" spans="1:22" ht="15.75" hidden="1" customHeight="1">
      <c r="A159" s="48">
        <v>223</v>
      </c>
      <c r="B159" s="24" t="s">
        <v>96</v>
      </c>
      <c r="C159" s="24" t="s">
        <v>97</v>
      </c>
      <c r="D159" s="25" t="s">
        <v>37</v>
      </c>
      <c r="E159" s="24">
        <v>4</v>
      </c>
      <c r="F159" s="24">
        <v>2</v>
      </c>
      <c r="G159" s="43">
        <v>0.39</v>
      </c>
      <c r="H159" s="43">
        <v>0.124141</v>
      </c>
      <c r="I159" s="26">
        <v>7</v>
      </c>
      <c r="J159" s="26">
        <v>3.5</v>
      </c>
      <c r="K159" s="27">
        <v>2149208.8319999999</v>
      </c>
      <c r="L159" s="27">
        <v>5066929.16</v>
      </c>
      <c r="M159" s="28">
        <v>0.01</v>
      </c>
      <c r="N159" s="29">
        <v>0.04</v>
      </c>
      <c r="O159" s="25">
        <v>0.76</v>
      </c>
      <c r="P159" s="35">
        <v>38.48451</v>
      </c>
      <c r="Q159" s="44" t="s">
        <v>398</v>
      </c>
      <c r="R159" s="44" t="s">
        <v>109</v>
      </c>
      <c r="S159" s="44" t="s">
        <v>52</v>
      </c>
      <c r="T159" s="44" t="s">
        <v>389</v>
      </c>
      <c r="U159" s="44">
        <v>-72.395741000000001</v>
      </c>
      <c r="V159" s="44">
        <v>5.3501050000000001</v>
      </c>
    </row>
    <row r="160" spans="1:22" ht="15.75" hidden="1" customHeight="1">
      <c r="A160" s="48">
        <v>224</v>
      </c>
      <c r="B160" s="24" t="s">
        <v>96</v>
      </c>
      <c r="C160" s="24" t="s">
        <v>97</v>
      </c>
      <c r="D160" s="25" t="s">
        <v>37</v>
      </c>
      <c r="E160" s="24">
        <v>5</v>
      </c>
      <c r="F160" s="24">
        <v>2</v>
      </c>
      <c r="G160" s="43">
        <v>0.47</v>
      </c>
      <c r="H160" s="43">
        <v>0.14960599999999999</v>
      </c>
      <c r="I160" s="26">
        <v>7</v>
      </c>
      <c r="J160" s="26">
        <v>3.5</v>
      </c>
      <c r="K160" s="27">
        <v>2149210.352</v>
      </c>
      <c r="L160" s="27">
        <v>5066922.3439999996</v>
      </c>
      <c r="M160" s="28">
        <v>0.02</v>
      </c>
      <c r="N160" s="29">
        <v>7.0000000000000007E-2</v>
      </c>
      <c r="O160" s="25">
        <v>0.76</v>
      </c>
      <c r="P160" s="35">
        <v>38.48451</v>
      </c>
      <c r="Q160" s="44" t="s">
        <v>398</v>
      </c>
      <c r="R160" s="44" t="s">
        <v>109</v>
      </c>
      <c r="S160" s="44" t="s">
        <v>52</v>
      </c>
      <c r="T160" s="44" t="s">
        <v>389</v>
      </c>
      <c r="U160" s="44">
        <v>-72.395802000000003</v>
      </c>
      <c r="V160" s="44">
        <v>5.350117</v>
      </c>
    </row>
    <row r="161" spans="1:22" ht="15.75" hidden="1" customHeight="1">
      <c r="A161" s="48">
        <v>225</v>
      </c>
      <c r="B161" s="24" t="s">
        <v>96</v>
      </c>
      <c r="C161" s="24" t="s">
        <v>97</v>
      </c>
      <c r="D161" s="25" t="s">
        <v>37</v>
      </c>
      <c r="E161" s="24">
        <v>5</v>
      </c>
      <c r="F161" s="24">
        <v>2</v>
      </c>
      <c r="G161" s="43">
        <v>0.36</v>
      </c>
      <c r="H161" s="43">
        <v>0.114592</v>
      </c>
      <c r="I161" s="26">
        <v>7</v>
      </c>
      <c r="J161" s="26">
        <v>3.5</v>
      </c>
      <c r="K161" s="27">
        <v>2149211.6770000001</v>
      </c>
      <c r="L161" s="27">
        <v>5066915.6359999999</v>
      </c>
      <c r="M161" s="28">
        <v>0.01</v>
      </c>
      <c r="N161" s="29">
        <v>0.04</v>
      </c>
      <c r="O161" s="25">
        <v>0.76</v>
      </c>
      <c r="P161" s="35">
        <v>38.48451</v>
      </c>
      <c r="Q161" s="44" t="s">
        <v>398</v>
      </c>
      <c r="R161" s="44" t="s">
        <v>109</v>
      </c>
      <c r="S161" s="44" t="s">
        <v>52</v>
      </c>
      <c r="T161" s="44" t="s">
        <v>389</v>
      </c>
      <c r="U161" s="44">
        <v>-72.395864000000003</v>
      </c>
      <c r="V161" s="44">
        <v>5.3501289999999999</v>
      </c>
    </row>
    <row r="162" spans="1:22" ht="15.75" hidden="1" customHeight="1">
      <c r="A162" s="48">
        <v>226</v>
      </c>
      <c r="B162" s="24" t="s">
        <v>96</v>
      </c>
      <c r="C162" s="24" t="s">
        <v>97</v>
      </c>
      <c r="D162" s="25" t="s">
        <v>37</v>
      </c>
      <c r="E162" s="24">
        <v>5</v>
      </c>
      <c r="F162" s="24">
        <v>2</v>
      </c>
      <c r="G162" s="43">
        <v>0.4</v>
      </c>
      <c r="H162" s="43">
        <v>0.12732399999999999</v>
      </c>
      <c r="I162" s="26">
        <v>7</v>
      </c>
      <c r="J162" s="26">
        <v>3.5</v>
      </c>
      <c r="K162" s="27">
        <v>2149213.003</v>
      </c>
      <c r="L162" s="27">
        <v>5066908.773</v>
      </c>
      <c r="M162" s="28">
        <v>0.01</v>
      </c>
      <c r="N162" s="29">
        <v>0.05</v>
      </c>
      <c r="O162" s="25">
        <v>0.76</v>
      </c>
      <c r="P162" s="35">
        <v>38.48451</v>
      </c>
      <c r="Q162" s="44" t="s">
        <v>398</v>
      </c>
      <c r="R162" s="44" t="s">
        <v>109</v>
      </c>
      <c r="S162" s="44" t="s">
        <v>52</v>
      </c>
      <c r="T162" s="44" t="s">
        <v>389</v>
      </c>
      <c r="U162" s="44">
        <v>-72.395983999999999</v>
      </c>
      <c r="V162" s="44">
        <v>5.3501510000000003</v>
      </c>
    </row>
    <row r="163" spans="1:22" ht="15.75" hidden="1" customHeight="1">
      <c r="A163" s="49">
        <v>229</v>
      </c>
      <c r="B163" s="28" t="s">
        <v>26</v>
      </c>
      <c r="C163" s="28" t="s">
        <v>357</v>
      </c>
      <c r="D163" s="25" t="s">
        <v>326</v>
      </c>
      <c r="E163" s="28">
        <v>8</v>
      </c>
      <c r="F163" s="24">
        <v>4</v>
      </c>
      <c r="G163" s="43">
        <v>1.1000000000000001</v>
      </c>
      <c r="H163" s="43">
        <v>0.35014099999999998</v>
      </c>
      <c r="I163" s="26">
        <v>11</v>
      </c>
      <c r="J163" s="26">
        <v>5.5</v>
      </c>
      <c r="K163" s="27">
        <v>2149223.38</v>
      </c>
      <c r="L163" s="27">
        <v>5066879.1279999996</v>
      </c>
      <c r="M163" s="28">
        <v>9.6289E-2</v>
      </c>
      <c r="N163" s="29">
        <v>0.58543599999999996</v>
      </c>
      <c r="O163" s="25">
        <v>0.76</v>
      </c>
      <c r="P163" s="35">
        <v>95.033178000000007</v>
      </c>
      <c r="Q163" s="44" t="s">
        <v>398</v>
      </c>
      <c r="R163" s="44" t="s">
        <v>109</v>
      </c>
      <c r="S163" s="44" t="s">
        <v>52</v>
      </c>
      <c r="T163" s="44" t="s">
        <v>389</v>
      </c>
      <c r="U163" s="44">
        <v>-72.396130999999997</v>
      </c>
      <c r="V163" s="44">
        <v>5.3502229999999997</v>
      </c>
    </row>
    <row r="164" spans="1:22" ht="15.75" hidden="1" customHeight="1">
      <c r="A164" s="48">
        <v>232</v>
      </c>
      <c r="B164" s="24" t="s">
        <v>116</v>
      </c>
      <c r="C164" s="24" t="s">
        <v>364</v>
      </c>
      <c r="D164" s="25" t="s">
        <v>89</v>
      </c>
      <c r="E164" s="24">
        <v>6</v>
      </c>
      <c r="F164" s="24">
        <v>2</v>
      </c>
      <c r="G164" s="43">
        <v>0.46</v>
      </c>
      <c r="H164" s="43">
        <v>0.146423</v>
      </c>
      <c r="I164" s="26">
        <v>5</v>
      </c>
      <c r="J164" s="26">
        <v>2.5</v>
      </c>
      <c r="K164" s="27">
        <v>2149235.0389999999</v>
      </c>
      <c r="L164" s="27">
        <v>5066890.1289999997</v>
      </c>
      <c r="M164" s="28">
        <v>1.6839E-2</v>
      </c>
      <c r="N164" s="29">
        <v>7.6784000000000005E-2</v>
      </c>
      <c r="O164" s="25">
        <v>0.76</v>
      </c>
      <c r="P164" s="35">
        <v>19.634954</v>
      </c>
      <c r="Q164" s="44" t="s">
        <v>398</v>
      </c>
      <c r="R164" s="44" t="s">
        <v>109</v>
      </c>
      <c r="S164" s="44" t="s">
        <v>52</v>
      </c>
      <c r="T164" s="44" t="s">
        <v>389</v>
      </c>
      <c r="U164" s="44">
        <v>-72.396032000000005</v>
      </c>
      <c r="V164" s="44">
        <v>5.3503280000000002</v>
      </c>
    </row>
    <row r="165" spans="1:22" ht="15.75" hidden="1" customHeight="1">
      <c r="A165" s="48">
        <v>234</v>
      </c>
      <c r="B165" s="24" t="s">
        <v>388</v>
      </c>
      <c r="C165" s="24" t="s">
        <v>387</v>
      </c>
      <c r="D165" s="25" t="s">
        <v>130</v>
      </c>
      <c r="E165" s="24">
        <v>12</v>
      </c>
      <c r="F165" s="24">
        <v>7</v>
      </c>
      <c r="G165" s="43">
        <v>1.71</v>
      </c>
      <c r="H165" s="43">
        <v>0.54430999999999996</v>
      </c>
      <c r="I165" s="26">
        <v>9</v>
      </c>
      <c r="J165" s="26">
        <v>4.5</v>
      </c>
      <c r="K165" s="27">
        <v>2149244.0260000001</v>
      </c>
      <c r="L165" s="27">
        <v>5066882.6880000001</v>
      </c>
      <c r="M165" s="28">
        <v>0.23269200000000001</v>
      </c>
      <c r="N165" s="29">
        <v>2.1221549999999998</v>
      </c>
      <c r="O165" s="25">
        <v>0.76</v>
      </c>
      <c r="P165" s="35">
        <v>63.617251000000003</v>
      </c>
      <c r="Q165" s="44" t="s">
        <v>105</v>
      </c>
      <c r="R165" s="44" t="s">
        <v>109</v>
      </c>
      <c r="S165" s="44" t="s">
        <v>21</v>
      </c>
      <c r="T165" s="44" t="s">
        <v>389</v>
      </c>
      <c r="U165" s="44">
        <v>-72.396099000000007</v>
      </c>
      <c r="V165" s="44">
        <v>5.3504100000000001</v>
      </c>
    </row>
    <row r="166" spans="1:22" ht="15.75" hidden="1" customHeight="1">
      <c r="A166" s="48">
        <v>235</v>
      </c>
      <c r="B166" s="24" t="s">
        <v>384</v>
      </c>
      <c r="C166" s="24" t="s">
        <v>385</v>
      </c>
      <c r="D166" s="25" t="s">
        <v>386</v>
      </c>
      <c r="E166" s="24">
        <v>9</v>
      </c>
      <c r="F166" s="24">
        <v>4</v>
      </c>
      <c r="G166" s="43">
        <v>0.41</v>
      </c>
      <c r="H166" s="43">
        <v>0.13050700000000001</v>
      </c>
      <c r="I166" s="26">
        <v>9</v>
      </c>
      <c r="J166" s="26">
        <v>4.5</v>
      </c>
      <c r="K166" s="27">
        <v>2149247.9410000001</v>
      </c>
      <c r="L166" s="27">
        <v>5066894.102</v>
      </c>
      <c r="M166" s="28">
        <v>1.3377E-2</v>
      </c>
      <c r="N166" s="29">
        <v>9.1497999999999996E-2</v>
      </c>
      <c r="O166" s="25">
        <v>0.76</v>
      </c>
      <c r="P166" s="35">
        <v>63.617251000000003</v>
      </c>
      <c r="Q166" s="44" t="s">
        <v>398</v>
      </c>
      <c r="R166" s="44" t="s">
        <v>109</v>
      </c>
      <c r="S166" s="44" t="s">
        <v>52</v>
      </c>
      <c r="T166" s="44" t="s">
        <v>389</v>
      </c>
      <c r="U166" s="44">
        <v>-72.395995999999997</v>
      </c>
      <c r="V166" s="44">
        <v>5.3504449999999997</v>
      </c>
    </row>
    <row r="167" spans="1:22" ht="15.75" hidden="1" customHeight="1">
      <c r="A167" s="48">
        <v>236</v>
      </c>
      <c r="B167" s="24" t="s">
        <v>30</v>
      </c>
      <c r="C167" s="24" t="s">
        <v>349</v>
      </c>
      <c r="D167" s="25" t="s">
        <v>31</v>
      </c>
      <c r="E167" s="24">
        <v>12</v>
      </c>
      <c r="F167" s="24">
        <v>7</v>
      </c>
      <c r="G167" s="43">
        <v>2.2000000000000002</v>
      </c>
      <c r="H167" s="43">
        <v>0.70028199999999996</v>
      </c>
      <c r="I167" s="26">
        <v>9</v>
      </c>
      <c r="J167" s="26">
        <v>4.5</v>
      </c>
      <c r="K167" s="27">
        <v>2149259.2969999998</v>
      </c>
      <c r="L167" s="27">
        <v>5066894.0839999998</v>
      </c>
      <c r="M167" s="28">
        <v>0.38515500000000003</v>
      </c>
      <c r="N167" s="29">
        <v>3.512613</v>
      </c>
      <c r="O167" s="25">
        <v>0.76</v>
      </c>
      <c r="P167" s="35">
        <v>63.617251000000003</v>
      </c>
      <c r="Q167" s="44" t="s">
        <v>86</v>
      </c>
      <c r="R167" s="44" t="s">
        <v>109</v>
      </c>
      <c r="S167" s="44" t="s">
        <v>21</v>
      </c>
      <c r="T167" s="44" t="s">
        <v>389</v>
      </c>
      <c r="U167" s="44">
        <v>-72.395995999999997</v>
      </c>
      <c r="V167" s="44">
        <v>5.3505479999999999</v>
      </c>
    </row>
    <row r="168" spans="1:22" ht="15.75" hidden="1" customHeight="1">
      <c r="A168" s="48">
        <v>239</v>
      </c>
      <c r="B168" s="24" t="s">
        <v>59</v>
      </c>
      <c r="C168" s="24" t="s">
        <v>338</v>
      </c>
      <c r="D168" s="25" t="s">
        <v>326</v>
      </c>
      <c r="E168" s="24">
        <v>12</v>
      </c>
      <c r="F168" s="24">
        <v>3</v>
      </c>
      <c r="G168" s="43">
        <v>1.49</v>
      </c>
      <c r="H168" s="43">
        <v>0.47428199999999998</v>
      </c>
      <c r="I168" s="26">
        <v>10</v>
      </c>
      <c r="J168" s="26">
        <v>5</v>
      </c>
      <c r="K168" s="27">
        <v>2149238.87</v>
      </c>
      <c r="L168" s="27">
        <v>5066899.3509999998</v>
      </c>
      <c r="M168" s="28">
        <v>0.17666999999999999</v>
      </c>
      <c r="N168" s="29">
        <v>1.6112299999999999</v>
      </c>
      <c r="O168" s="25">
        <v>0.76</v>
      </c>
      <c r="P168" s="35">
        <v>78.539816000000002</v>
      </c>
      <c r="Q168" s="44" t="s">
        <v>398</v>
      </c>
      <c r="R168" s="44" t="s">
        <v>109</v>
      </c>
      <c r="S168" s="44" t="s">
        <v>52</v>
      </c>
      <c r="T168" s="44" t="s">
        <v>389</v>
      </c>
      <c r="U168" s="44">
        <v>-72.395948000000004</v>
      </c>
      <c r="V168" s="44">
        <v>5.3503629999999998</v>
      </c>
    </row>
    <row r="169" spans="1:22" ht="15.75" hidden="1" customHeight="1">
      <c r="A169" s="48">
        <v>240</v>
      </c>
      <c r="B169" s="24" t="s">
        <v>26</v>
      </c>
      <c r="C169" s="24" t="s">
        <v>357</v>
      </c>
      <c r="D169" s="25" t="s">
        <v>326</v>
      </c>
      <c r="E169" s="24">
        <v>9</v>
      </c>
      <c r="F169" s="24">
        <v>3</v>
      </c>
      <c r="G169" s="43">
        <v>0.88</v>
      </c>
      <c r="H169" s="43">
        <v>0.280113</v>
      </c>
      <c r="I169" s="26">
        <v>11</v>
      </c>
      <c r="J169" s="26">
        <v>5.5</v>
      </c>
      <c r="K169" s="27">
        <v>2149226.298</v>
      </c>
      <c r="L169" s="27">
        <v>5066889.2350000003</v>
      </c>
      <c r="M169" s="28">
        <v>6.1624999999999999E-2</v>
      </c>
      <c r="N169" s="29">
        <v>0.421514</v>
      </c>
      <c r="O169" s="25">
        <v>0.76</v>
      </c>
      <c r="P169" s="35">
        <v>95.033178000000007</v>
      </c>
      <c r="Q169" s="44" t="s">
        <v>398</v>
      </c>
      <c r="R169" s="44" t="s">
        <v>109</v>
      </c>
      <c r="S169" s="44" t="s">
        <v>52</v>
      </c>
      <c r="T169" s="44" t="s">
        <v>389</v>
      </c>
      <c r="U169" s="44">
        <v>-72.396039999999999</v>
      </c>
      <c r="V169" s="44">
        <v>5.3502489999999998</v>
      </c>
    </row>
    <row r="170" spans="1:22" ht="15.75" hidden="1" customHeight="1">
      <c r="A170" s="49">
        <v>241</v>
      </c>
      <c r="B170" s="28" t="s">
        <v>116</v>
      </c>
      <c r="C170" s="28" t="s">
        <v>364</v>
      </c>
      <c r="D170" s="25" t="s">
        <v>89</v>
      </c>
      <c r="E170" s="28">
        <v>6</v>
      </c>
      <c r="F170" s="24">
        <v>3</v>
      </c>
      <c r="G170" s="43">
        <v>0.36</v>
      </c>
      <c r="H170" s="43">
        <v>0.114592</v>
      </c>
      <c r="I170" s="26">
        <v>5</v>
      </c>
      <c r="J170" s="26">
        <v>2.5</v>
      </c>
      <c r="K170" s="27">
        <v>2149228.7340000002</v>
      </c>
      <c r="L170" s="27">
        <v>5066909.71</v>
      </c>
      <c r="M170" s="28">
        <v>1.0312999999999999E-2</v>
      </c>
      <c r="N170" s="29">
        <v>4.7028E-2</v>
      </c>
      <c r="O170" s="25">
        <v>0.76</v>
      </c>
      <c r="P170" s="35">
        <v>19.634954</v>
      </c>
      <c r="Q170" s="44" t="s">
        <v>398</v>
      </c>
      <c r="R170" s="44" t="s">
        <v>109</v>
      </c>
      <c r="S170" s="44" t="s">
        <v>52</v>
      </c>
      <c r="T170" s="44" t="s">
        <v>389</v>
      </c>
      <c r="U170" s="44">
        <v>-72.395854999999997</v>
      </c>
      <c r="V170" s="44">
        <v>5.3502710000000002</v>
      </c>
    </row>
    <row r="171" spans="1:22" ht="15.75" hidden="1" customHeight="1">
      <c r="A171" s="48">
        <v>242</v>
      </c>
      <c r="B171" s="24" t="s">
        <v>116</v>
      </c>
      <c r="C171" s="24" t="s">
        <v>364</v>
      </c>
      <c r="D171" s="25" t="s">
        <v>89</v>
      </c>
      <c r="E171" s="24">
        <v>6</v>
      </c>
      <c r="F171" s="24">
        <v>3</v>
      </c>
      <c r="G171" s="43">
        <v>0.4</v>
      </c>
      <c r="H171" s="43">
        <v>0.12732399999999999</v>
      </c>
      <c r="I171" s="26">
        <v>6</v>
      </c>
      <c r="J171" s="26">
        <v>3</v>
      </c>
      <c r="K171" s="27">
        <v>2149243.5520000001</v>
      </c>
      <c r="L171" s="27">
        <v>5066908.5049999999</v>
      </c>
      <c r="M171" s="28">
        <v>1.2732E-2</v>
      </c>
      <c r="N171" s="29">
        <v>5.806E-2</v>
      </c>
      <c r="O171" s="25">
        <v>0.76</v>
      </c>
      <c r="P171" s="35">
        <v>28.274334</v>
      </c>
      <c r="Q171" s="44" t="s">
        <v>398</v>
      </c>
      <c r="R171" s="44" t="s">
        <v>109</v>
      </c>
      <c r="S171" s="44" t="s">
        <v>52</v>
      </c>
      <c r="T171" s="44" t="s">
        <v>389</v>
      </c>
      <c r="U171" s="44">
        <v>-72.395865999999998</v>
      </c>
      <c r="V171" s="44">
        <v>5.3504050000000003</v>
      </c>
    </row>
    <row r="172" spans="1:22" ht="15.75" hidden="1" customHeight="1">
      <c r="A172" s="48">
        <v>243</v>
      </c>
      <c r="B172" s="24" t="s">
        <v>116</v>
      </c>
      <c r="C172" s="24" t="s">
        <v>364</v>
      </c>
      <c r="D172" s="25" t="s">
        <v>89</v>
      </c>
      <c r="E172" s="24">
        <v>6</v>
      </c>
      <c r="F172" s="24">
        <v>3</v>
      </c>
      <c r="G172" s="43">
        <v>0.34</v>
      </c>
      <c r="H172" s="43">
        <v>0.108225</v>
      </c>
      <c r="I172" s="26">
        <v>5</v>
      </c>
      <c r="J172" s="26">
        <v>2.5</v>
      </c>
      <c r="K172" s="27">
        <v>2149251.841</v>
      </c>
      <c r="L172" s="27">
        <v>5066906.9029999999</v>
      </c>
      <c r="M172" s="28">
        <v>9.1990000000000006E-3</v>
      </c>
      <c r="N172" s="29">
        <v>4.1947999999999999E-2</v>
      </c>
      <c r="O172" s="25">
        <v>0.76</v>
      </c>
      <c r="P172" s="35">
        <v>19.634954</v>
      </c>
      <c r="Q172" s="44" t="s">
        <v>398</v>
      </c>
      <c r="R172" s="44" t="s">
        <v>109</v>
      </c>
      <c r="S172" s="44" t="s">
        <v>52</v>
      </c>
      <c r="T172" s="44" t="s">
        <v>389</v>
      </c>
      <c r="U172" s="44">
        <v>-72.395880000000005</v>
      </c>
      <c r="V172" s="44">
        <v>5.3504800000000001</v>
      </c>
    </row>
    <row r="173" spans="1:22" ht="15.75" hidden="1" customHeight="1">
      <c r="A173" s="48">
        <v>244</v>
      </c>
      <c r="B173" s="24" t="s">
        <v>59</v>
      </c>
      <c r="C173" s="24" t="s">
        <v>338</v>
      </c>
      <c r="D173" s="25" t="s">
        <v>326</v>
      </c>
      <c r="E173" s="24">
        <v>10</v>
      </c>
      <c r="F173" s="24">
        <v>4</v>
      </c>
      <c r="G173" s="43">
        <v>2.41</v>
      </c>
      <c r="H173" s="43">
        <v>0.767127</v>
      </c>
      <c r="I173" s="26">
        <v>9</v>
      </c>
      <c r="J173" s="26">
        <v>4.5</v>
      </c>
      <c r="K173" s="27">
        <v>2149253.79</v>
      </c>
      <c r="L173" s="27">
        <v>5066916.6220000004</v>
      </c>
      <c r="M173" s="28">
        <v>0.46219399999999999</v>
      </c>
      <c r="N173" s="29">
        <v>3.5126740000000001</v>
      </c>
      <c r="O173" s="25">
        <v>0.76</v>
      </c>
      <c r="P173" s="35">
        <v>63.617251000000003</v>
      </c>
      <c r="Q173" s="44" t="s">
        <v>98</v>
      </c>
      <c r="R173" s="44" t="s">
        <v>109</v>
      </c>
      <c r="S173" s="44" t="s">
        <v>52</v>
      </c>
      <c r="T173" s="44" t="s">
        <v>389</v>
      </c>
      <c r="U173" s="44">
        <v>-72.395792</v>
      </c>
      <c r="V173" s="44">
        <v>5.350498</v>
      </c>
    </row>
    <row r="174" spans="1:22" ht="15.75" hidden="1" customHeight="1">
      <c r="A174" s="48">
        <v>245</v>
      </c>
      <c r="B174" s="24" t="s">
        <v>59</v>
      </c>
      <c r="C174" s="24" t="s">
        <v>338</v>
      </c>
      <c r="D174" s="25" t="s">
        <v>326</v>
      </c>
      <c r="E174" s="24">
        <v>16</v>
      </c>
      <c r="F174" s="24">
        <v>4</v>
      </c>
      <c r="G174" s="43">
        <v>1.58</v>
      </c>
      <c r="H174" s="43">
        <v>0.50292999999999999</v>
      </c>
      <c r="I174" s="26">
        <v>9</v>
      </c>
      <c r="J174" s="26">
        <v>4.5</v>
      </c>
      <c r="K174" s="27">
        <v>2149256.594</v>
      </c>
      <c r="L174" s="27">
        <v>5066920.5880000005</v>
      </c>
      <c r="M174" s="28">
        <v>0.198657</v>
      </c>
      <c r="N174" s="29">
        <v>2.4156719999999998</v>
      </c>
      <c r="O174" s="25">
        <v>0.76</v>
      </c>
      <c r="P174" s="35">
        <v>63.617251000000003</v>
      </c>
      <c r="Q174" s="44" t="s">
        <v>398</v>
      </c>
      <c r="R174" s="44" t="s">
        <v>109</v>
      </c>
      <c r="S174" s="44" t="s">
        <v>52</v>
      </c>
      <c r="T174" s="44" t="s">
        <v>389</v>
      </c>
      <c r="U174" s="44">
        <v>-72.395757000000003</v>
      </c>
      <c r="V174" s="44">
        <v>5.3505229999999999</v>
      </c>
    </row>
    <row r="175" spans="1:22" ht="15.75" hidden="1" customHeight="1">
      <c r="A175" s="48">
        <v>247</v>
      </c>
      <c r="B175" s="24" t="s">
        <v>107</v>
      </c>
      <c r="C175" s="24" t="s">
        <v>355</v>
      </c>
      <c r="D175" s="25" t="s">
        <v>31</v>
      </c>
      <c r="E175" s="24">
        <v>12</v>
      </c>
      <c r="F175" s="24">
        <v>5</v>
      </c>
      <c r="G175" s="43">
        <v>1.67</v>
      </c>
      <c r="H175" s="43">
        <v>0.53157799999999999</v>
      </c>
      <c r="I175" s="26">
        <v>9</v>
      </c>
      <c r="J175" s="26">
        <v>4.5</v>
      </c>
      <c r="K175" s="27">
        <v>2149264.0019999999</v>
      </c>
      <c r="L175" s="27">
        <v>5066930.182</v>
      </c>
      <c r="M175" s="28">
        <v>0.22193399999999999</v>
      </c>
      <c r="N175" s="29">
        <v>2.024035</v>
      </c>
      <c r="O175" s="25">
        <v>0.76</v>
      </c>
      <c r="P175" s="35">
        <v>63.617251000000003</v>
      </c>
      <c r="Q175" s="44" t="s">
        <v>105</v>
      </c>
      <c r="R175" s="44" t="s">
        <v>109</v>
      </c>
      <c r="S175" s="44" t="s">
        <v>21</v>
      </c>
      <c r="T175" s="44" t="s">
        <v>389</v>
      </c>
      <c r="U175" s="44">
        <v>-72.395669999999996</v>
      </c>
      <c r="V175" s="44">
        <v>5.3505900000000004</v>
      </c>
    </row>
    <row r="176" spans="1:22" ht="15.75" hidden="1" customHeight="1">
      <c r="A176" s="48">
        <v>248</v>
      </c>
      <c r="B176" s="24" t="s">
        <v>26</v>
      </c>
      <c r="C176" s="24" t="s">
        <v>357</v>
      </c>
      <c r="D176" s="25" t="s">
        <v>326</v>
      </c>
      <c r="E176" s="24">
        <v>12</v>
      </c>
      <c r="F176" s="24">
        <v>4</v>
      </c>
      <c r="G176" s="43">
        <v>1.31</v>
      </c>
      <c r="H176" s="43">
        <v>0.41698600000000002</v>
      </c>
      <c r="I176" s="26">
        <v>9</v>
      </c>
      <c r="J176" s="26">
        <v>4.5</v>
      </c>
      <c r="K176" s="27">
        <v>2149258.389</v>
      </c>
      <c r="L176" s="27">
        <v>5066936.5559999999</v>
      </c>
      <c r="M176" s="28">
        <v>0.13656299999999999</v>
      </c>
      <c r="N176" s="29">
        <v>1.2454540000000001</v>
      </c>
      <c r="O176" s="25">
        <v>0.76</v>
      </c>
      <c r="P176" s="35">
        <v>63.617251000000003</v>
      </c>
      <c r="Q176" s="44" t="s">
        <v>398</v>
      </c>
      <c r="R176" s="44" t="s">
        <v>109</v>
      </c>
      <c r="S176" s="44" t="s">
        <v>52</v>
      </c>
      <c r="T176" s="44" t="s">
        <v>389</v>
      </c>
      <c r="U176" s="44">
        <v>-72.395612</v>
      </c>
      <c r="V176" s="44">
        <v>5.3505390000000004</v>
      </c>
    </row>
    <row r="177" spans="1:22" ht="15.75" hidden="1" customHeight="1">
      <c r="A177" s="48">
        <v>249</v>
      </c>
      <c r="B177" s="24" t="s">
        <v>107</v>
      </c>
      <c r="C177" s="24" t="s">
        <v>355</v>
      </c>
      <c r="D177" s="25" t="s">
        <v>31</v>
      </c>
      <c r="E177" s="24">
        <v>12</v>
      </c>
      <c r="F177" s="24">
        <v>3</v>
      </c>
      <c r="G177" s="43">
        <v>1.7</v>
      </c>
      <c r="H177" s="43">
        <v>0.54112700000000002</v>
      </c>
      <c r="I177" s="26">
        <v>9</v>
      </c>
      <c r="J177" s="26">
        <v>4.5</v>
      </c>
      <c r="K177" s="27">
        <v>2149268.1</v>
      </c>
      <c r="L177" s="27">
        <v>5066937.4280000003</v>
      </c>
      <c r="M177" s="28">
        <v>0.22997899999999999</v>
      </c>
      <c r="N177" s="29">
        <v>2.0974080000000002</v>
      </c>
      <c r="O177" s="25">
        <v>0.76</v>
      </c>
      <c r="P177" s="35">
        <v>63.617251000000003</v>
      </c>
      <c r="Q177" s="44" t="s">
        <v>84</v>
      </c>
      <c r="R177" s="44" t="s">
        <v>109</v>
      </c>
      <c r="S177" s="44" t="s">
        <v>52</v>
      </c>
      <c r="T177" s="44" t="s">
        <v>389</v>
      </c>
      <c r="U177" s="44">
        <v>-72.395604000000006</v>
      </c>
      <c r="V177" s="44">
        <v>5.3506270000000002</v>
      </c>
    </row>
    <row r="178" spans="1:22" ht="15.75" hidden="1" customHeight="1">
      <c r="A178" s="48">
        <v>250</v>
      </c>
      <c r="B178" s="24" t="s">
        <v>26</v>
      </c>
      <c r="C178" s="24" t="s">
        <v>357</v>
      </c>
      <c r="D178" s="25" t="s">
        <v>326</v>
      </c>
      <c r="E178" s="24">
        <v>15</v>
      </c>
      <c r="F178" s="24">
        <v>1</v>
      </c>
      <c r="G178" s="43">
        <v>0.9</v>
      </c>
      <c r="H178" s="43">
        <v>0.28647899999999998</v>
      </c>
      <c r="I178" s="26">
        <v>9</v>
      </c>
      <c r="J178" s="26">
        <v>4.5</v>
      </c>
      <c r="K178" s="27">
        <v>2149279.2710000002</v>
      </c>
      <c r="L178" s="27">
        <v>5066938.449</v>
      </c>
      <c r="M178" s="28">
        <v>6.4458000000000001E-2</v>
      </c>
      <c r="N178" s="29">
        <v>0.73481799999999997</v>
      </c>
      <c r="O178" s="25">
        <v>0.76</v>
      </c>
      <c r="P178" s="35">
        <v>63.617251000000003</v>
      </c>
      <c r="Q178" s="44" t="s">
        <v>398</v>
      </c>
      <c r="R178" s="44" t="s">
        <v>109</v>
      </c>
      <c r="S178" s="44" t="s">
        <v>21</v>
      </c>
      <c r="T178" s="44" t="s">
        <v>324</v>
      </c>
      <c r="U178" s="44">
        <v>-72.395595</v>
      </c>
      <c r="V178" s="44">
        <v>5.3507280000000002</v>
      </c>
    </row>
    <row r="179" spans="1:22" ht="15.75" hidden="1" customHeight="1">
      <c r="A179" s="48">
        <v>251</v>
      </c>
      <c r="B179" s="24" t="s">
        <v>30</v>
      </c>
      <c r="C179" s="24" t="s">
        <v>349</v>
      </c>
      <c r="D179" s="25" t="s">
        <v>31</v>
      </c>
      <c r="E179" s="24">
        <v>12</v>
      </c>
      <c r="F179" s="24">
        <v>6</v>
      </c>
      <c r="G179" s="43">
        <v>2.97</v>
      </c>
      <c r="H179" s="43">
        <v>0.94538</v>
      </c>
      <c r="I179" s="26">
        <v>9</v>
      </c>
      <c r="J179" s="26">
        <v>4.5</v>
      </c>
      <c r="K179" s="27">
        <v>2149277.6260000002</v>
      </c>
      <c r="L179" s="27">
        <v>5066940.4029999999</v>
      </c>
      <c r="M179" s="28">
        <v>0.70194500000000004</v>
      </c>
      <c r="N179" s="29">
        <v>6.4017379999999999</v>
      </c>
      <c r="O179" s="25">
        <v>0.76</v>
      </c>
      <c r="P179" s="35">
        <v>63.617251000000003</v>
      </c>
      <c r="Q179" s="44" t="s">
        <v>121</v>
      </c>
      <c r="R179" s="44" t="s">
        <v>109</v>
      </c>
      <c r="S179" s="44" t="s">
        <v>21</v>
      </c>
      <c r="T179" s="44" t="s">
        <v>389</v>
      </c>
      <c r="U179" s="44">
        <v>-72.395577000000003</v>
      </c>
      <c r="V179" s="44">
        <v>5.3507129999999998</v>
      </c>
    </row>
    <row r="180" spans="1:22" ht="15.75" hidden="1" customHeight="1">
      <c r="A180" s="48">
        <v>253</v>
      </c>
      <c r="B180" s="24" t="s">
        <v>112</v>
      </c>
      <c r="C180" s="24" t="s">
        <v>366</v>
      </c>
      <c r="D180" s="25" t="s">
        <v>113</v>
      </c>
      <c r="E180" s="24">
        <v>8</v>
      </c>
      <c r="F180" s="24">
        <v>3</v>
      </c>
      <c r="G180" s="43">
        <v>0.8</v>
      </c>
      <c r="H180" s="43">
        <v>0.25464799999999999</v>
      </c>
      <c r="I180" s="26">
        <v>9</v>
      </c>
      <c r="J180" s="26">
        <v>4.5</v>
      </c>
      <c r="K180" s="27">
        <v>2149272.0950000002</v>
      </c>
      <c r="L180" s="27">
        <v>5066952.33</v>
      </c>
      <c r="M180" s="28">
        <v>5.0930000000000003E-2</v>
      </c>
      <c r="N180" s="29">
        <v>0.30965199999999998</v>
      </c>
      <c r="O180" s="25">
        <v>0.76</v>
      </c>
      <c r="P180" s="35">
        <v>63.617251000000003</v>
      </c>
      <c r="Q180" s="44" t="s">
        <v>398</v>
      </c>
      <c r="R180" s="44" t="s">
        <v>109</v>
      </c>
      <c r="S180" s="44" t="s">
        <v>21</v>
      </c>
      <c r="T180" s="44" t="s">
        <v>389</v>
      </c>
      <c r="U180" s="44">
        <v>-72.395470000000003</v>
      </c>
      <c r="V180" s="44">
        <v>5.3506629999999999</v>
      </c>
    </row>
    <row r="181" spans="1:22" ht="15.75" hidden="1" customHeight="1">
      <c r="A181" s="48">
        <v>254</v>
      </c>
      <c r="B181" s="24" t="s">
        <v>26</v>
      </c>
      <c r="C181" s="24" t="s">
        <v>357</v>
      </c>
      <c r="D181" s="25" t="s">
        <v>326</v>
      </c>
      <c r="E181" s="24">
        <v>12</v>
      </c>
      <c r="F181" s="24">
        <v>4</v>
      </c>
      <c r="G181" s="43">
        <v>1.9</v>
      </c>
      <c r="H181" s="43">
        <v>0.60478900000000002</v>
      </c>
      <c r="I181" s="26">
        <v>11</v>
      </c>
      <c r="J181" s="26">
        <v>5.5</v>
      </c>
      <c r="K181" s="27">
        <v>2149256.9580000001</v>
      </c>
      <c r="L181" s="27">
        <v>5066958.2750000004</v>
      </c>
      <c r="M181" s="28">
        <v>0.287275</v>
      </c>
      <c r="N181" s="29">
        <v>2.619945</v>
      </c>
      <c r="O181" s="25">
        <v>0.76</v>
      </c>
      <c r="P181" s="35">
        <v>95.033178000000007</v>
      </c>
      <c r="Q181" s="44" t="s">
        <v>398</v>
      </c>
      <c r="R181" s="44" t="s">
        <v>109</v>
      </c>
      <c r="S181" s="44" t="s">
        <v>52</v>
      </c>
      <c r="T181" s="44" t="s">
        <v>389</v>
      </c>
      <c r="U181" s="44">
        <v>-72.395415999999997</v>
      </c>
      <c r="V181" s="44">
        <v>5.3505260000000003</v>
      </c>
    </row>
    <row r="182" spans="1:22" ht="15.75" hidden="1" customHeight="1">
      <c r="A182" s="48">
        <v>255</v>
      </c>
      <c r="B182" s="24" t="s">
        <v>26</v>
      </c>
      <c r="C182" s="24" t="s">
        <v>357</v>
      </c>
      <c r="D182" s="25" t="s">
        <v>326</v>
      </c>
      <c r="E182" s="24">
        <v>10</v>
      </c>
      <c r="F182" s="24">
        <v>3</v>
      </c>
      <c r="G182" s="43">
        <v>0.6</v>
      </c>
      <c r="H182" s="43">
        <v>0.19098599999999999</v>
      </c>
      <c r="I182" s="26">
        <v>10</v>
      </c>
      <c r="J182" s="26">
        <v>5</v>
      </c>
      <c r="K182" s="27">
        <v>2149277.6239999998</v>
      </c>
      <c r="L182" s="27">
        <v>5066956.78</v>
      </c>
      <c r="M182" s="28">
        <v>2.8648E-2</v>
      </c>
      <c r="N182" s="29">
        <v>0.217724</v>
      </c>
      <c r="O182" s="25">
        <v>0.76</v>
      </c>
      <c r="P182" s="35">
        <v>78.539816000000002</v>
      </c>
      <c r="Q182" s="42" t="s">
        <v>398</v>
      </c>
      <c r="R182" s="44" t="s">
        <v>109</v>
      </c>
      <c r="S182" s="44" t="s">
        <v>21</v>
      </c>
      <c r="T182" s="44" t="s">
        <v>389</v>
      </c>
      <c r="U182" s="44">
        <v>-72.395430000000005</v>
      </c>
      <c r="V182" s="44">
        <v>5.3507129999999998</v>
      </c>
    </row>
    <row r="183" spans="1:22" ht="15.75" hidden="1" customHeight="1">
      <c r="A183" s="48">
        <v>256</v>
      </c>
      <c r="B183" s="24" t="s">
        <v>88</v>
      </c>
      <c r="C183" s="24" t="s">
        <v>361</v>
      </c>
      <c r="D183" s="25" t="s">
        <v>89</v>
      </c>
      <c r="E183" s="24">
        <v>10</v>
      </c>
      <c r="F183" s="24">
        <v>4</v>
      </c>
      <c r="G183" s="43">
        <v>0.96</v>
      </c>
      <c r="H183" s="43">
        <v>0.30557699999999999</v>
      </c>
      <c r="I183" s="26">
        <v>5</v>
      </c>
      <c r="J183" s="26">
        <v>2.5</v>
      </c>
      <c r="K183" s="27">
        <v>2149276.8769999999</v>
      </c>
      <c r="L183" s="27">
        <v>5066957.8509999998</v>
      </c>
      <c r="M183" s="28">
        <v>7.3339000000000001E-2</v>
      </c>
      <c r="N183" s="29">
        <v>0.55737300000000001</v>
      </c>
      <c r="O183" s="25">
        <v>0.76</v>
      </c>
      <c r="P183" s="35">
        <v>19.634954</v>
      </c>
      <c r="Q183" s="44" t="s">
        <v>61</v>
      </c>
      <c r="R183" s="44" t="s">
        <v>109</v>
      </c>
      <c r="S183" s="44" t="s">
        <v>21</v>
      </c>
      <c r="T183" s="44" t="s">
        <v>389</v>
      </c>
      <c r="U183" s="44">
        <v>-72.395420000000001</v>
      </c>
      <c r="V183" s="44">
        <v>5.3507059999999997</v>
      </c>
    </row>
    <row r="184" spans="1:22" ht="15.75" hidden="1" customHeight="1">
      <c r="A184" s="48">
        <v>257</v>
      </c>
      <c r="B184" s="24" t="s">
        <v>107</v>
      </c>
      <c r="C184" s="24" t="s">
        <v>355</v>
      </c>
      <c r="D184" s="25" t="s">
        <v>31</v>
      </c>
      <c r="E184" s="24">
        <v>12</v>
      </c>
      <c r="F184" s="24">
        <v>7</v>
      </c>
      <c r="G184" s="43">
        <v>2.79</v>
      </c>
      <c r="H184" s="43">
        <v>0.88808500000000001</v>
      </c>
      <c r="I184" s="26">
        <v>9</v>
      </c>
      <c r="J184" s="26">
        <v>4.5</v>
      </c>
      <c r="K184" s="27">
        <v>2149275.861</v>
      </c>
      <c r="L184" s="27">
        <v>5066969.3360000001</v>
      </c>
      <c r="M184" s="28">
        <v>0.61943899999999996</v>
      </c>
      <c r="N184" s="29">
        <v>5.6492839999999998</v>
      </c>
      <c r="O184" s="25">
        <v>0.76</v>
      </c>
      <c r="P184" s="35">
        <v>63.617251000000003</v>
      </c>
      <c r="Q184" s="44" t="s">
        <v>398</v>
      </c>
      <c r="R184" s="44" t="s">
        <v>109</v>
      </c>
      <c r="S184" s="44" t="s">
        <v>21</v>
      </c>
      <c r="T184" s="44" t="s">
        <v>389</v>
      </c>
      <c r="U184" s="44">
        <v>-72.395315999999994</v>
      </c>
      <c r="V184" s="44">
        <v>5.3506970000000003</v>
      </c>
    </row>
    <row r="185" spans="1:22" ht="15.75" hidden="1" customHeight="1">
      <c r="A185" s="48">
        <v>258</v>
      </c>
      <c r="B185" s="24" t="s">
        <v>384</v>
      </c>
      <c r="C185" s="24" t="s">
        <v>385</v>
      </c>
      <c r="D185" s="25" t="s">
        <v>386</v>
      </c>
      <c r="E185" s="24">
        <v>10</v>
      </c>
      <c r="F185" s="24">
        <v>4</v>
      </c>
      <c r="G185" s="43">
        <v>1.84</v>
      </c>
      <c r="H185" s="43">
        <v>0.58569000000000004</v>
      </c>
      <c r="I185" s="26">
        <v>9</v>
      </c>
      <c r="J185" s="26">
        <v>4.5</v>
      </c>
      <c r="K185" s="27">
        <v>2149293.0380000002</v>
      </c>
      <c r="L185" s="27">
        <v>5066956.4800000004</v>
      </c>
      <c r="M185" s="28">
        <v>0.26941700000000002</v>
      </c>
      <c r="N185" s="29">
        <v>2.0475729999999999</v>
      </c>
      <c r="O185" s="25">
        <v>0.76</v>
      </c>
      <c r="P185" s="35">
        <v>63.617251000000003</v>
      </c>
      <c r="Q185" s="44" t="s">
        <v>123</v>
      </c>
      <c r="R185" s="44" t="s">
        <v>109</v>
      </c>
      <c r="S185" s="44" t="s">
        <v>52</v>
      </c>
      <c r="T185" s="44" t="s">
        <v>389</v>
      </c>
      <c r="U185" s="44">
        <v>-72.395432</v>
      </c>
      <c r="V185" s="44">
        <v>5.3508529999999999</v>
      </c>
    </row>
    <row r="186" spans="1:22" ht="15.75" hidden="1" customHeight="1">
      <c r="A186" s="48">
        <v>259</v>
      </c>
      <c r="B186" s="24" t="s">
        <v>124</v>
      </c>
      <c r="C186" s="24" t="s">
        <v>340</v>
      </c>
      <c r="D186" s="25" t="s">
        <v>53</v>
      </c>
      <c r="E186" s="24">
        <v>12</v>
      </c>
      <c r="F186" s="24">
        <v>4</v>
      </c>
      <c r="G186" s="43">
        <v>3.73</v>
      </c>
      <c r="H186" s="43">
        <v>1.1872959999999999</v>
      </c>
      <c r="I186" s="26">
        <v>9</v>
      </c>
      <c r="J186" s="26">
        <v>4.5</v>
      </c>
      <c r="K186" s="27">
        <v>2149299.7760000001</v>
      </c>
      <c r="L186" s="27">
        <v>5066961.1610000003</v>
      </c>
      <c r="M186" s="28">
        <v>1.1071530000000001</v>
      </c>
      <c r="N186" s="29">
        <v>10.097239</v>
      </c>
      <c r="O186" s="25">
        <v>0.76</v>
      </c>
      <c r="P186" s="35">
        <v>63.617251000000003</v>
      </c>
      <c r="Q186" s="44" t="s">
        <v>398</v>
      </c>
      <c r="R186" s="44" t="s">
        <v>109</v>
      </c>
      <c r="S186" s="44" t="s">
        <v>52</v>
      </c>
      <c r="T186" s="44" t="s">
        <v>389</v>
      </c>
      <c r="U186" s="44">
        <v>-72.395390000000006</v>
      </c>
      <c r="V186" s="44">
        <v>5.3509140000000004</v>
      </c>
    </row>
    <row r="187" spans="1:22" ht="15.75" hidden="1" customHeight="1">
      <c r="A187" s="48">
        <v>260</v>
      </c>
      <c r="B187" s="24" t="s">
        <v>26</v>
      </c>
      <c r="C187" s="24" t="s">
        <v>357</v>
      </c>
      <c r="D187" s="25" t="s">
        <v>326</v>
      </c>
      <c r="E187" s="24">
        <v>12</v>
      </c>
      <c r="F187" s="24">
        <v>5</v>
      </c>
      <c r="G187" s="43">
        <v>1.1299999999999999</v>
      </c>
      <c r="H187" s="43">
        <v>0.35969000000000001</v>
      </c>
      <c r="I187" s="26">
        <v>9</v>
      </c>
      <c r="J187" s="26">
        <v>4.5</v>
      </c>
      <c r="K187" s="27">
        <v>2149304.736</v>
      </c>
      <c r="L187" s="27">
        <v>5066966.2709999997</v>
      </c>
      <c r="M187" s="28">
        <v>0.10161199999999999</v>
      </c>
      <c r="N187" s="29">
        <v>0.92670600000000003</v>
      </c>
      <c r="O187" s="25">
        <v>0.76</v>
      </c>
      <c r="P187" s="35">
        <v>63.617251000000003</v>
      </c>
      <c r="Q187" s="44" t="s">
        <v>398</v>
      </c>
      <c r="R187" s="44" t="s">
        <v>109</v>
      </c>
      <c r="S187" s="44" t="s">
        <v>52</v>
      </c>
      <c r="T187" s="44" t="s">
        <v>389</v>
      </c>
      <c r="U187" s="44">
        <v>-72.395343999999994</v>
      </c>
      <c r="V187" s="44">
        <v>5.3509589999999996</v>
      </c>
    </row>
    <row r="188" spans="1:22" ht="15.75" hidden="1" customHeight="1">
      <c r="A188" s="48">
        <v>261</v>
      </c>
      <c r="B188" s="24" t="s">
        <v>38</v>
      </c>
      <c r="C188" s="24" t="s">
        <v>365</v>
      </c>
      <c r="D188" s="25" t="s">
        <v>39</v>
      </c>
      <c r="E188" s="24">
        <v>12</v>
      </c>
      <c r="F188" s="24">
        <v>6</v>
      </c>
      <c r="G188" s="43">
        <v>1.04</v>
      </c>
      <c r="H188" s="43">
        <v>0.331042</v>
      </c>
      <c r="I188" s="26">
        <v>9</v>
      </c>
      <c r="J188" s="26">
        <v>4.5</v>
      </c>
      <c r="K188" s="27">
        <v>2149298.71</v>
      </c>
      <c r="L188" s="27">
        <v>5066977.8329999996</v>
      </c>
      <c r="M188" s="28">
        <v>8.6070999999999995E-2</v>
      </c>
      <c r="N188" s="29">
        <v>0.78496699999999997</v>
      </c>
      <c r="O188" s="25">
        <v>0.76</v>
      </c>
      <c r="P188" s="35">
        <v>63.617251000000003</v>
      </c>
      <c r="Q188" s="44" t="s">
        <v>398</v>
      </c>
      <c r="R188" s="44" t="s">
        <v>109</v>
      </c>
      <c r="S188" s="44" t="s">
        <v>52</v>
      </c>
      <c r="T188" s="44" t="s">
        <v>389</v>
      </c>
      <c r="U188" s="44">
        <v>-72.395239000000004</v>
      </c>
      <c r="V188" s="44">
        <v>5.3509039999999999</v>
      </c>
    </row>
    <row r="189" spans="1:22" ht="15.75" hidden="1" customHeight="1">
      <c r="A189" s="48">
        <v>262</v>
      </c>
      <c r="B189" s="24" t="s">
        <v>112</v>
      </c>
      <c r="C189" s="24" t="s">
        <v>366</v>
      </c>
      <c r="D189" s="25" t="s">
        <v>113</v>
      </c>
      <c r="E189" s="24">
        <v>8</v>
      </c>
      <c r="F189" s="24">
        <v>2</v>
      </c>
      <c r="G189" s="43">
        <v>0.87</v>
      </c>
      <c r="H189" s="43">
        <v>0.27693000000000001</v>
      </c>
      <c r="I189" s="26">
        <v>10</v>
      </c>
      <c r="J189" s="26">
        <v>5</v>
      </c>
      <c r="K189" s="27">
        <v>2149300.7799999998</v>
      </c>
      <c r="L189" s="27">
        <v>5066987.4220000003</v>
      </c>
      <c r="M189" s="28">
        <v>6.0232000000000001E-2</v>
      </c>
      <c r="N189" s="29">
        <v>0.36621199999999998</v>
      </c>
      <c r="O189" s="25">
        <v>0.76</v>
      </c>
      <c r="P189" s="35">
        <v>78.539816000000002</v>
      </c>
      <c r="Q189" s="44" t="s">
        <v>398</v>
      </c>
      <c r="R189" s="44" t="s">
        <v>109</v>
      </c>
      <c r="S189" s="44" t="s">
        <v>21</v>
      </c>
      <c r="T189" s="44" t="s">
        <v>389</v>
      </c>
      <c r="U189" s="44">
        <v>-72.395152999999993</v>
      </c>
      <c r="V189" s="44">
        <v>5.3509229999999999</v>
      </c>
    </row>
    <row r="190" spans="1:22" ht="15.75" hidden="1" customHeight="1">
      <c r="A190" s="48">
        <v>263</v>
      </c>
      <c r="B190" s="24" t="s">
        <v>116</v>
      </c>
      <c r="C190" s="24" t="s">
        <v>364</v>
      </c>
      <c r="D190" s="25" t="s">
        <v>89</v>
      </c>
      <c r="E190" s="24">
        <v>5</v>
      </c>
      <c r="F190" s="24">
        <v>2</v>
      </c>
      <c r="G190" s="43">
        <v>0.36</v>
      </c>
      <c r="H190" s="43">
        <v>0.114592</v>
      </c>
      <c r="I190" s="26">
        <v>4</v>
      </c>
      <c r="J190" s="26">
        <v>2</v>
      </c>
      <c r="K190" s="27">
        <v>2149306.9789999998</v>
      </c>
      <c r="L190" s="27">
        <v>5066989.3899999997</v>
      </c>
      <c r="M190" s="28">
        <v>1.0312999999999999E-2</v>
      </c>
      <c r="N190" s="29">
        <v>3.9190000000000003E-2</v>
      </c>
      <c r="O190" s="25">
        <v>0.76</v>
      </c>
      <c r="P190" s="35">
        <v>12.566371</v>
      </c>
      <c r="Q190" s="44" t="s">
        <v>398</v>
      </c>
      <c r="R190" s="44" t="s">
        <v>109</v>
      </c>
      <c r="S190" s="44" t="s">
        <v>52</v>
      </c>
      <c r="T190" s="44" t="s">
        <v>389</v>
      </c>
      <c r="U190" s="44">
        <v>-72.395134999999996</v>
      </c>
      <c r="V190" s="44">
        <v>5.3509789999999997</v>
      </c>
    </row>
    <row r="191" spans="1:22" ht="15.75" hidden="1" customHeight="1">
      <c r="A191" s="48">
        <v>264</v>
      </c>
      <c r="B191" s="24" t="s">
        <v>112</v>
      </c>
      <c r="C191" s="24" t="s">
        <v>366</v>
      </c>
      <c r="D191" s="25" t="s">
        <v>113</v>
      </c>
      <c r="E191" s="24">
        <v>9</v>
      </c>
      <c r="F191" s="24">
        <v>2</v>
      </c>
      <c r="G191" s="43">
        <v>0.71</v>
      </c>
      <c r="H191" s="43">
        <v>0.22600000000000001</v>
      </c>
      <c r="I191" s="26">
        <v>12</v>
      </c>
      <c r="J191" s="26">
        <v>6</v>
      </c>
      <c r="K191" s="27">
        <v>2149310.824</v>
      </c>
      <c r="L191" s="27">
        <v>5066990.6449999996</v>
      </c>
      <c r="M191" s="28">
        <v>4.0114999999999998E-2</v>
      </c>
      <c r="N191" s="29">
        <v>0.27438699999999999</v>
      </c>
      <c r="O191" s="25">
        <v>0.76</v>
      </c>
      <c r="P191" s="35">
        <v>113.097336</v>
      </c>
      <c r="Q191" s="44" t="s">
        <v>398</v>
      </c>
      <c r="R191" s="44" t="s">
        <v>109</v>
      </c>
      <c r="S191" s="44" t="s">
        <v>52</v>
      </c>
      <c r="T191" s="44" t="s">
        <v>389</v>
      </c>
      <c r="U191" s="44">
        <v>-72.395123999999996</v>
      </c>
      <c r="V191" s="44">
        <v>5.351013</v>
      </c>
    </row>
    <row r="192" spans="1:22" ht="15.75" hidden="1" customHeight="1">
      <c r="A192" s="48">
        <v>265</v>
      </c>
      <c r="B192" s="24" t="s">
        <v>38</v>
      </c>
      <c r="C192" s="24" t="s">
        <v>365</v>
      </c>
      <c r="D192" s="25" t="s">
        <v>39</v>
      </c>
      <c r="E192" s="24">
        <v>12</v>
      </c>
      <c r="F192" s="24">
        <v>7</v>
      </c>
      <c r="G192" s="43">
        <v>1.5</v>
      </c>
      <c r="H192" s="43">
        <v>0.47746499999999997</v>
      </c>
      <c r="I192" s="26">
        <v>9</v>
      </c>
      <c r="J192" s="26">
        <v>4.5</v>
      </c>
      <c r="K192" s="27">
        <v>2149322.8250000002</v>
      </c>
      <c r="L192" s="27">
        <v>5066981.2980000004</v>
      </c>
      <c r="M192" s="28">
        <v>0.17904900000000001</v>
      </c>
      <c r="N192" s="29">
        <v>1.63293</v>
      </c>
      <c r="O192" s="25">
        <v>0.76</v>
      </c>
      <c r="P192" s="35">
        <v>63.617251000000003</v>
      </c>
      <c r="Q192" s="44" t="s">
        <v>398</v>
      </c>
      <c r="R192" s="44" t="s">
        <v>109</v>
      </c>
      <c r="S192" s="44" t="s">
        <v>21</v>
      </c>
      <c r="T192" s="44" t="s">
        <v>389</v>
      </c>
      <c r="U192" s="44">
        <v>-72.395207999999997</v>
      </c>
      <c r="V192" s="44">
        <v>5.3511220000000002</v>
      </c>
    </row>
    <row r="193" spans="1:22" ht="15.75" hidden="1" customHeight="1">
      <c r="A193" s="48">
        <v>266</v>
      </c>
      <c r="B193" s="24" t="s">
        <v>117</v>
      </c>
      <c r="C193" s="24" t="s">
        <v>337</v>
      </c>
      <c r="D193" s="25" t="s">
        <v>326</v>
      </c>
      <c r="E193" s="24">
        <v>13</v>
      </c>
      <c r="F193" s="24">
        <v>7</v>
      </c>
      <c r="G193" s="43">
        <v>2.78</v>
      </c>
      <c r="H193" s="43">
        <v>0.88490100000000005</v>
      </c>
      <c r="I193" s="26">
        <v>9</v>
      </c>
      <c r="J193" s="26">
        <v>4.5</v>
      </c>
      <c r="K193" s="27">
        <v>2149323.0920000002</v>
      </c>
      <c r="L193" s="27">
        <v>5066990.4610000001</v>
      </c>
      <c r="M193" s="28">
        <v>0.61500699999999997</v>
      </c>
      <c r="N193" s="29">
        <v>6.0762650000000002</v>
      </c>
      <c r="O193" s="25">
        <v>0.76</v>
      </c>
      <c r="P193" s="35">
        <v>63.617251000000003</v>
      </c>
      <c r="Q193" s="44" t="s">
        <v>125</v>
      </c>
      <c r="R193" s="44" t="s">
        <v>109</v>
      </c>
      <c r="S193" s="44" t="s">
        <v>21</v>
      </c>
      <c r="T193" s="44" t="s">
        <v>389</v>
      </c>
      <c r="U193" s="44">
        <v>-72.395124999999993</v>
      </c>
      <c r="V193" s="44">
        <v>5.3511240000000004</v>
      </c>
    </row>
    <row r="194" spans="1:22" ht="15.75" hidden="1" customHeight="1">
      <c r="A194" s="48">
        <v>267</v>
      </c>
      <c r="B194" s="24" t="s">
        <v>30</v>
      </c>
      <c r="C194" s="24" t="s">
        <v>349</v>
      </c>
      <c r="D194" s="25" t="s">
        <v>31</v>
      </c>
      <c r="E194" s="24">
        <v>12</v>
      </c>
      <c r="F194" s="24">
        <v>7</v>
      </c>
      <c r="G194" s="43">
        <v>2.64</v>
      </c>
      <c r="H194" s="43">
        <v>0.84033800000000003</v>
      </c>
      <c r="I194" s="26">
        <v>9</v>
      </c>
      <c r="J194" s="26">
        <v>4.5</v>
      </c>
      <c r="K194" s="27">
        <v>2149290.0410000002</v>
      </c>
      <c r="L194" s="27">
        <v>5066933.2070000004</v>
      </c>
      <c r="M194" s="28">
        <v>0.55462299999999998</v>
      </c>
      <c r="N194" s="29">
        <v>5.0581630000000004</v>
      </c>
      <c r="O194" s="25">
        <v>0.76</v>
      </c>
      <c r="P194" s="35">
        <v>63.617251000000003</v>
      </c>
      <c r="Q194" s="44" t="s">
        <v>126</v>
      </c>
      <c r="R194" s="44" t="s">
        <v>109</v>
      </c>
      <c r="S194" s="44" t="s">
        <v>52</v>
      </c>
      <c r="T194" s="44" t="s">
        <v>389</v>
      </c>
      <c r="U194" s="44">
        <v>-72.395641999999995</v>
      </c>
      <c r="V194" s="44">
        <v>5.3508259999999996</v>
      </c>
    </row>
    <row r="195" spans="1:22" ht="15.75" hidden="1" customHeight="1">
      <c r="A195" s="48">
        <v>268</v>
      </c>
      <c r="B195" s="24" t="s">
        <v>384</v>
      </c>
      <c r="C195" s="24" t="s">
        <v>385</v>
      </c>
      <c r="D195" s="25" t="s">
        <v>386</v>
      </c>
      <c r="E195" s="24">
        <v>18</v>
      </c>
      <c r="F195" s="24">
        <v>7</v>
      </c>
      <c r="G195" s="43">
        <v>1.83</v>
      </c>
      <c r="H195" s="43">
        <v>0.582507</v>
      </c>
      <c r="I195" s="26">
        <v>10</v>
      </c>
      <c r="J195" s="26">
        <v>5</v>
      </c>
      <c r="K195" s="27">
        <v>2149302.3709999998</v>
      </c>
      <c r="L195" s="27">
        <v>5066928.9709999999</v>
      </c>
      <c r="M195" s="28">
        <v>0.26649699999999998</v>
      </c>
      <c r="N195" s="29">
        <v>3.6456789999999999</v>
      </c>
      <c r="O195" s="25">
        <v>0.76</v>
      </c>
      <c r="P195" s="35">
        <v>78.539816000000002</v>
      </c>
      <c r="Q195" s="44" t="s">
        <v>398</v>
      </c>
      <c r="R195" s="44" t="s">
        <v>109</v>
      </c>
      <c r="S195" s="44" t="s">
        <v>52</v>
      </c>
      <c r="T195" s="44" t="s">
        <v>389</v>
      </c>
      <c r="U195" s="44">
        <v>-72.395679999999999</v>
      </c>
      <c r="V195" s="44">
        <v>5.3509370000000001</v>
      </c>
    </row>
    <row r="196" spans="1:22" ht="15.75" hidden="1" customHeight="1">
      <c r="A196" s="48">
        <v>269</v>
      </c>
      <c r="B196" s="24" t="s">
        <v>384</v>
      </c>
      <c r="C196" s="24" t="s">
        <v>385</v>
      </c>
      <c r="D196" s="25" t="s">
        <v>386</v>
      </c>
      <c r="E196" s="24">
        <v>15</v>
      </c>
      <c r="F196" s="24">
        <v>8</v>
      </c>
      <c r="G196" s="43">
        <v>0.77</v>
      </c>
      <c r="H196" s="43">
        <v>0.24509900000000001</v>
      </c>
      <c r="I196" s="26">
        <v>10</v>
      </c>
      <c r="J196" s="26">
        <v>5</v>
      </c>
      <c r="K196" s="27">
        <v>2149304.548</v>
      </c>
      <c r="L196" s="27">
        <v>5066924.6749999998</v>
      </c>
      <c r="M196" s="28">
        <v>4.7181000000000001E-2</v>
      </c>
      <c r="N196" s="29">
        <v>0.53786900000000004</v>
      </c>
      <c r="O196" s="25">
        <v>0.76</v>
      </c>
      <c r="P196" s="35">
        <v>78.539816000000002</v>
      </c>
      <c r="Q196" s="44" t="s">
        <v>118</v>
      </c>
      <c r="R196" s="44" t="s">
        <v>109</v>
      </c>
      <c r="S196" s="44" t="s">
        <v>52</v>
      </c>
      <c r="T196" s="44" t="s">
        <v>389</v>
      </c>
      <c r="U196" s="44">
        <v>-72.395719</v>
      </c>
      <c r="V196" s="44">
        <v>5.3509570000000002</v>
      </c>
    </row>
    <row r="197" spans="1:22" ht="15.75" hidden="1" customHeight="1">
      <c r="A197" s="48">
        <v>270</v>
      </c>
      <c r="B197" s="24" t="s">
        <v>27</v>
      </c>
      <c r="C197" s="24" t="s">
        <v>343</v>
      </c>
      <c r="D197" s="25" t="s">
        <v>326</v>
      </c>
      <c r="E197" s="24">
        <v>10</v>
      </c>
      <c r="F197" s="24">
        <v>4</v>
      </c>
      <c r="G197" s="43">
        <v>0.5</v>
      </c>
      <c r="H197" s="43">
        <v>0.15915499999999999</v>
      </c>
      <c r="I197" s="26">
        <v>10</v>
      </c>
      <c r="J197" s="26">
        <v>5</v>
      </c>
      <c r="K197" s="27">
        <v>2149310.71</v>
      </c>
      <c r="L197" s="27">
        <v>5066925.5389999999</v>
      </c>
      <c r="M197" s="28">
        <v>1.9893999999999998E-2</v>
      </c>
      <c r="N197" s="29">
        <v>0.151197</v>
      </c>
      <c r="O197" s="25">
        <v>0.76</v>
      </c>
      <c r="P197" s="35">
        <v>78.539816000000002</v>
      </c>
      <c r="Q197" s="44" t="s">
        <v>398</v>
      </c>
      <c r="R197" s="44" t="s">
        <v>109</v>
      </c>
      <c r="S197" s="44" t="s">
        <v>21</v>
      </c>
      <c r="T197" s="44" t="s">
        <v>389</v>
      </c>
      <c r="U197" s="44">
        <v>-72.395711000000006</v>
      </c>
      <c r="V197" s="44">
        <v>5.351013</v>
      </c>
    </row>
    <row r="198" spans="1:22" ht="15.75" hidden="1" customHeight="1">
      <c r="A198" s="48">
        <v>271</v>
      </c>
      <c r="B198" s="24" t="s">
        <v>88</v>
      </c>
      <c r="C198" s="24" t="s">
        <v>361</v>
      </c>
      <c r="D198" s="25" t="s">
        <v>89</v>
      </c>
      <c r="E198" s="24">
        <v>12</v>
      </c>
      <c r="F198" s="24">
        <v>5</v>
      </c>
      <c r="G198" s="43">
        <v>0.8</v>
      </c>
      <c r="H198" s="43">
        <v>0.25464799999999999</v>
      </c>
      <c r="I198" s="26">
        <v>7</v>
      </c>
      <c r="J198" s="26">
        <v>3.5</v>
      </c>
      <c r="K198" s="27">
        <v>2149313.0040000002</v>
      </c>
      <c r="L198" s="27">
        <v>5066916.4689999996</v>
      </c>
      <c r="M198" s="28">
        <v>5.0930000000000003E-2</v>
      </c>
      <c r="N198" s="29">
        <v>0.464478</v>
      </c>
      <c r="O198" s="25">
        <v>0.76</v>
      </c>
      <c r="P198" s="35">
        <v>38.48451</v>
      </c>
      <c r="Q198" s="44" t="s">
        <v>398</v>
      </c>
      <c r="R198" s="44" t="s">
        <v>109</v>
      </c>
      <c r="S198" s="44" t="s">
        <v>21</v>
      </c>
      <c r="T198" s="44" t="s">
        <v>389</v>
      </c>
      <c r="U198" s="44">
        <v>-72.395792999999998</v>
      </c>
      <c r="V198" s="44">
        <v>5.3510340000000003</v>
      </c>
    </row>
    <row r="199" spans="1:22" ht="15.75" hidden="1" customHeight="1">
      <c r="A199" s="48">
        <v>272</v>
      </c>
      <c r="B199" s="24" t="s">
        <v>127</v>
      </c>
      <c r="C199" s="24" t="s">
        <v>370</v>
      </c>
      <c r="D199" s="25" t="s">
        <v>95</v>
      </c>
      <c r="E199" s="24">
        <v>10</v>
      </c>
      <c r="F199" s="24">
        <v>3</v>
      </c>
      <c r="G199" s="43">
        <v>0.53</v>
      </c>
      <c r="H199" s="43">
        <v>0.16870399999999999</v>
      </c>
      <c r="I199" s="26">
        <v>8</v>
      </c>
      <c r="J199" s="26">
        <v>4</v>
      </c>
      <c r="K199" s="27">
        <v>2149312.656</v>
      </c>
      <c r="L199" s="27">
        <v>5066918.4289999995</v>
      </c>
      <c r="M199" s="28">
        <v>2.2353000000000001E-2</v>
      </c>
      <c r="N199" s="29">
        <v>0.16988500000000001</v>
      </c>
      <c r="O199" s="25">
        <v>0.76</v>
      </c>
      <c r="P199" s="35">
        <v>50.265481999999999</v>
      </c>
      <c r="Q199" s="44" t="s">
        <v>398</v>
      </c>
      <c r="R199" s="44" t="s">
        <v>109</v>
      </c>
      <c r="S199" s="44" t="s">
        <v>52</v>
      </c>
      <c r="T199" s="44" t="s">
        <v>389</v>
      </c>
      <c r="U199" s="44">
        <v>-72.395775999999998</v>
      </c>
      <c r="V199" s="44">
        <v>5.3510309999999999</v>
      </c>
    </row>
    <row r="200" spans="1:22" ht="15.75" hidden="1" customHeight="1">
      <c r="A200" s="48">
        <v>273</v>
      </c>
      <c r="B200" s="24" t="s">
        <v>128</v>
      </c>
      <c r="C200" s="24" t="s">
        <v>339</v>
      </c>
      <c r="D200" s="25" t="s">
        <v>53</v>
      </c>
      <c r="E200" s="24">
        <v>10</v>
      </c>
      <c r="F200" s="24">
        <v>3</v>
      </c>
      <c r="G200" s="43">
        <v>0.4</v>
      </c>
      <c r="H200" s="43">
        <v>0.12732399999999999</v>
      </c>
      <c r="I200" s="26">
        <v>10</v>
      </c>
      <c r="J200" s="26">
        <v>5</v>
      </c>
      <c r="K200" s="27">
        <v>2149319.5929999999</v>
      </c>
      <c r="L200" s="27">
        <v>5066919.4280000003</v>
      </c>
      <c r="M200" s="28">
        <v>1.2732E-2</v>
      </c>
      <c r="N200" s="29">
        <v>9.6766000000000005E-2</v>
      </c>
      <c r="O200" s="25">
        <v>0.76</v>
      </c>
      <c r="P200" s="35">
        <v>78.539816000000002</v>
      </c>
      <c r="Q200" s="44" t="s">
        <v>87</v>
      </c>
      <c r="R200" s="44" t="s">
        <v>109</v>
      </c>
      <c r="S200" s="44" t="s">
        <v>52</v>
      </c>
      <c r="T200" s="44" t="s">
        <v>389</v>
      </c>
      <c r="U200" s="44">
        <v>-72.395765999999995</v>
      </c>
      <c r="V200" s="44">
        <v>5.3510929999999997</v>
      </c>
    </row>
    <row r="201" spans="1:22" ht="15.75" hidden="1" customHeight="1">
      <c r="A201" s="48">
        <v>274</v>
      </c>
      <c r="B201" s="24" t="s">
        <v>132</v>
      </c>
      <c r="C201" s="24" t="s">
        <v>372</v>
      </c>
      <c r="D201" s="25" t="s">
        <v>326</v>
      </c>
      <c r="E201" s="24">
        <v>12</v>
      </c>
      <c r="F201" s="24">
        <v>3</v>
      </c>
      <c r="G201" s="43">
        <v>1.23</v>
      </c>
      <c r="H201" s="43">
        <v>0.39152100000000001</v>
      </c>
      <c r="I201" s="26">
        <v>10</v>
      </c>
      <c r="J201" s="26">
        <v>5</v>
      </c>
      <c r="K201" s="27">
        <v>2149327.1690000002</v>
      </c>
      <c r="L201" s="27">
        <v>5066920.6900000004</v>
      </c>
      <c r="M201" s="28">
        <v>0.120393</v>
      </c>
      <c r="N201" s="29">
        <v>1.097982</v>
      </c>
      <c r="O201" s="25">
        <v>0.76</v>
      </c>
      <c r="P201" s="35">
        <v>78.539816000000002</v>
      </c>
      <c r="Q201" s="44" t="s">
        <v>398</v>
      </c>
      <c r="R201" s="44" t="s">
        <v>109</v>
      </c>
      <c r="S201" s="44" t="s">
        <v>21</v>
      </c>
      <c r="T201" s="44" t="s">
        <v>389</v>
      </c>
      <c r="U201" s="44">
        <v>-72.395754999999994</v>
      </c>
      <c r="V201" s="44">
        <v>5.3511620000000004</v>
      </c>
    </row>
    <row r="202" spans="1:22" ht="15.75" hidden="1" customHeight="1">
      <c r="A202" s="48">
        <v>275</v>
      </c>
      <c r="B202" s="24" t="s">
        <v>26</v>
      </c>
      <c r="C202" s="24" t="s">
        <v>357</v>
      </c>
      <c r="D202" s="25" t="s">
        <v>326</v>
      </c>
      <c r="E202" s="24">
        <v>12</v>
      </c>
      <c r="F202" s="24">
        <v>4</v>
      </c>
      <c r="G202" s="43">
        <v>0.72</v>
      </c>
      <c r="H202" s="43">
        <v>0.229183</v>
      </c>
      <c r="I202" s="26">
        <v>10</v>
      </c>
      <c r="J202" s="26">
        <v>5</v>
      </c>
      <c r="K202" s="27">
        <v>2149325.625</v>
      </c>
      <c r="L202" s="27">
        <v>5066910.926</v>
      </c>
      <c r="M202" s="28">
        <v>4.1252999999999998E-2</v>
      </c>
      <c r="N202" s="29">
        <v>0.37622699999999998</v>
      </c>
      <c r="O202" s="25">
        <v>0.76</v>
      </c>
      <c r="P202" s="35">
        <v>78.539816000000002</v>
      </c>
      <c r="Q202" s="44" t="s">
        <v>87</v>
      </c>
      <c r="R202" s="44" t="s">
        <v>109</v>
      </c>
      <c r="S202" s="44" t="s">
        <v>21</v>
      </c>
      <c r="T202" s="44" t="s">
        <v>389</v>
      </c>
      <c r="U202" s="44">
        <v>-72.395842999999999</v>
      </c>
      <c r="V202" s="44">
        <v>5.3511480000000002</v>
      </c>
    </row>
    <row r="203" spans="1:22" ht="15.75" hidden="1" customHeight="1">
      <c r="A203" s="48">
        <v>276</v>
      </c>
      <c r="B203" s="24" t="s">
        <v>26</v>
      </c>
      <c r="C203" s="24" t="s">
        <v>357</v>
      </c>
      <c r="D203" s="25" t="s">
        <v>326</v>
      </c>
      <c r="E203" s="24">
        <v>9</v>
      </c>
      <c r="F203" s="24">
        <v>3.5</v>
      </c>
      <c r="G203" s="43">
        <v>0.52</v>
      </c>
      <c r="H203" s="43">
        <v>0.165521</v>
      </c>
      <c r="I203" s="26">
        <v>11</v>
      </c>
      <c r="J203" s="26">
        <v>5.5</v>
      </c>
      <c r="K203" s="27">
        <v>2149328.423</v>
      </c>
      <c r="L203" s="27">
        <v>5066910.1660000002</v>
      </c>
      <c r="M203" s="28">
        <v>2.1517999999999999E-2</v>
      </c>
      <c r="N203" s="29">
        <v>0.14718100000000001</v>
      </c>
      <c r="O203" s="25">
        <v>0.76</v>
      </c>
      <c r="P203" s="35">
        <v>95.033178000000007</v>
      </c>
      <c r="Q203" s="44" t="s">
        <v>398</v>
      </c>
      <c r="R203" s="44" t="s">
        <v>109</v>
      </c>
      <c r="S203" s="44" t="s">
        <v>21</v>
      </c>
      <c r="T203" s="44" t="s">
        <v>389</v>
      </c>
      <c r="U203" s="44">
        <v>-72.395849999999996</v>
      </c>
      <c r="V203" s="44">
        <v>5.3511730000000002</v>
      </c>
    </row>
    <row r="204" spans="1:22" ht="15.75" hidden="1" customHeight="1">
      <c r="A204" s="48">
        <v>277</v>
      </c>
      <c r="B204" s="24" t="s">
        <v>129</v>
      </c>
      <c r="C204" s="24" t="s">
        <v>353</v>
      </c>
      <c r="D204" s="25" t="s">
        <v>130</v>
      </c>
      <c r="E204" s="24">
        <v>9</v>
      </c>
      <c r="F204" s="24">
        <v>2</v>
      </c>
      <c r="G204" s="43">
        <v>0.39</v>
      </c>
      <c r="H204" s="43">
        <v>0.124141</v>
      </c>
      <c r="I204" s="26">
        <v>8</v>
      </c>
      <c r="J204" s="26">
        <v>4</v>
      </c>
      <c r="K204" s="27">
        <v>2149332.7030000002</v>
      </c>
      <c r="L204" s="27">
        <v>5066910.0619999999</v>
      </c>
      <c r="M204" s="28">
        <v>1.2104E-2</v>
      </c>
      <c r="N204" s="29">
        <v>8.2790000000000002E-2</v>
      </c>
      <c r="O204" s="25">
        <v>0.76</v>
      </c>
      <c r="P204" s="35">
        <v>50.265481999999999</v>
      </c>
      <c r="Q204" s="44" t="s">
        <v>398</v>
      </c>
      <c r="R204" s="44" t="s">
        <v>109</v>
      </c>
      <c r="S204" s="44" t="s">
        <v>21</v>
      </c>
      <c r="T204" s="44" t="s">
        <v>389</v>
      </c>
      <c r="U204" s="44">
        <v>-72.395850999999993</v>
      </c>
      <c r="V204" s="44">
        <v>5.3512120000000003</v>
      </c>
    </row>
    <row r="205" spans="1:22" ht="15.75" hidden="1" customHeight="1">
      <c r="A205" s="48">
        <v>278</v>
      </c>
      <c r="B205" s="24" t="s">
        <v>22</v>
      </c>
      <c r="C205" s="24" t="s">
        <v>345</v>
      </c>
      <c r="D205" s="25" t="s">
        <v>20</v>
      </c>
      <c r="E205" s="24">
        <v>10</v>
      </c>
      <c r="F205" s="24">
        <v>3</v>
      </c>
      <c r="G205" s="43">
        <v>0.67</v>
      </c>
      <c r="H205" s="43">
        <v>0.21326800000000001</v>
      </c>
      <c r="I205" s="26">
        <v>10</v>
      </c>
      <c r="J205" s="26">
        <v>5</v>
      </c>
      <c r="K205" s="27">
        <v>2149338.2209999999</v>
      </c>
      <c r="L205" s="27">
        <v>5066911.2089999998</v>
      </c>
      <c r="M205" s="28">
        <v>3.5721999999999997E-2</v>
      </c>
      <c r="N205" s="29">
        <v>0.27149000000000001</v>
      </c>
      <c r="O205" s="25">
        <v>0.76</v>
      </c>
      <c r="P205" s="35">
        <v>78.539816000000002</v>
      </c>
      <c r="Q205" s="44" t="s">
        <v>398</v>
      </c>
      <c r="R205" s="44" t="s">
        <v>109</v>
      </c>
      <c r="S205" s="44" t="s">
        <v>21</v>
      </c>
      <c r="T205" s="44" t="s">
        <v>389</v>
      </c>
      <c r="U205" s="44">
        <v>-72.395841000000004</v>
      </c>
      <c r="V205" s="44">
        <v>5.3512620000000002</v>
      </c>
    </row>
    <row r="206" spans="1:22" ht="15.75" hidden="1" customHeight="1">
      <c r="A206" s="48">
        <v>279</v>
      </c>
      <c r="B206" s="24" t="s">
        <v>26</v>
      </c>
      <c r="C206" s="24" t="s">
        <v>357</v>
      </c>
      <c r="D206" s="25" t="s">
        <v>326</v>
      </c>
      <c r="E206" s="24">
        <v>12</v>
      </c>
      <c r="F206" s="24">
        <v>4</v>
      </c>
      <c r="G206" s="43">
        <v>0.92</v>
      </c>
      <c r="H206" s="43">
        <v>0.29284500000000002</v>
      </c>
      <c r="I206" s="26">
        <v>10</v>
      </c>
      <c r="J206" s="26">
        <v>5</v>
      </c>
      <c r="K206" s="27">
        <v>2149337.2930000001</v>
      </c>
      <c r="L206" s="27">
        <v>5066917.7819999997</v>
      </c>
      <c r="M206" s="28">
        <v>6.7353999999999997E-2</v>
      </c>
      <c r="N206" s="29">
        <v>0.61427200000000004</v>
      </c>
      <c r="O206" s="25">
        <v>0.76</v>
      </c>
      <c r="P206" s="35">
        <v>78.539816000000002</v>
      </c>
      <c r="Q206" s="44" t="s">
        <v>398</v>
      </c>
      <c r="R206" s="44" t="s">
        <v>109</v>
      </c>
      <c r="S206" s="44" t="s">
        <v>52</v>
      </c>
      <c r="T206" s="44" t="s">
        <v>389</v>
      </c>
      <c r="U206" s="44">
        <v>-72.395780999999999</v>
      </c>
      <c r="V206" s="44">
        <v>5.351254</v>
      </c>
    </row>
    <row r="207" spans="1:22" ht="15.75" hidden="1" customHeight="1">
      <c r="A207" s="48">
        <v>280</v>
      </c>
      <c r="B207" s="24" t="s">
        <v>26</v>
      </c>
      <c r="C207" s="24" t="s">
        <v>357</v>
      </c>
      <c r="D207" s="25" t="s">
        <v>326</v>
      </c>
      <c r="E207" s="24">
        <v>12</v>
      </c>
      <c r="F207" s="24">
        <v>4</v>
      </c>
      <c r="G207" s="43">
        <v>1.06</v>
      </c>
      <c r="H207" s="43">
        <v>0.33740799999999999</v>
      </c>
      <c r="I207" s="26">
        <v>10</v>
      </c>
      <c r="J207" s="26">
        <v>5</v>
      </c>
      <c r="K207" s="27">
        <v>2149340.25</v>
      </c>
      <c r="L207" s="27">
        <v>5066918.9890000001</v>
      </c>
      <c r="M207" s="28">
        <v>8.9413000000000006E-2</v>
      </c>
      <c r="N207" s="29">
        <v>0.81544899999999998</v>
      </c>
      <c r="O207" s="25">
        <v>0.76</v>
      </c>
      <c r="P207" s="35">
        <v>78.539816000000002</v>
      </c>
      <c r="Q207" s="44" t="s">
        <v>398</v>
      </c>
      <c r="R207" s="44" t="s">
        <v>109</v>
      </c>
      <c r="S207" s="44" t="s">
        <v>52</v>
      </c>
      <c r="T207" s="44" t="s">
        <v>389</v>
      </c>
      <c r="U207" s="44">
        <v>-72.395769999999999</v>
      </c>
      <c r="V207" s="44">
        <v>5.35128</v>
      </c>
    </row>
    <row r="208" spans="1:22" ht="15.75" hidden="1" customHeight="1">
      <c r="A208" s="48">
        <v>281</v>
      </c>
      <c r="B208" s="24" t="s">
        <v>26</v>
      </c>
      <c r="C208" s="24" t="s">
        <v>357</v>
      </c>
      <c r="D208" s="25" t="s">
        <v>326</v>
      </c>
      <c r="E208" s="24">
        <v>12</v>
      </c>
      <c r="F208" s="24">
        <v>5</v>
      </c>
      <c r="G208" s="43">
        <v>0.75</v>
      </c>
      <c r="H208" s="43">
        <v>0.238732</v>
      </c>
      <c r="I208" s="26">
        <v>12</v>
      </c>
      <c r="J208" s="26">
        <v>6</v>
      </c>
      <c r="K208" s="27">
        <v>2149340.6179999998</v>
      </c>
      <c r="L208" s="27">
        <v>5066919.9469999997</v>
      </c>
      <c r="M208" s="28">
        <v>4.4762000000000003E-2</v>
      </c>
      <c r="N208" s="29">
        <v>0.40823199999999998</v>
      </c>
      <c r="O208" s="25">
        <v>0.76</v>
      </c>
      <c r="P208" s="35">
        <v>113.097336</v>
      </c>
      <c r="Q208" s="44" t="s">
        <v>398</v>
      </c>
      <c r="R208" s="44" t="s">
        <v>109</v>
      </c>
      <c r="S208" s="44" t="s">
        <v>52</v>
      </c>
      <c r="T208" s="44" t="s">
        <v>389</v>
      </c>
      <c r="U208" s="44">
        <v>-72.395762000000005</v>
      </c>
      <c r="V208" s="44">
        <v>5.3512839999999997</v>
      </c>
    </row>
    <row r="209" spans="1:22" ht="15.75" hidden="1" customHeight="1">
      <c r="A209" s="48">
        <v>282</v>
      </c>
      <c r="B209" s="24" t="s">
        <v>26</v>
      </c>
      <c r="C209" s="24" t="s">
        <v>357</v>
      </c>
      <c r="D209" s="25" t="s">
        <v>326</v>
      </c>
      <c r="E209" s="24">
        <v>12</v>
      </c>
      <c r="F209" s="24">
        <v>4</v>
      </c>
      <c r="G209" s="43">
        <v>0.77</v>
      </c>
      <c r="H209" s="43">
        <v>0.24509900000000001</v>
      </c>
      <c r="I209" s="26">
        <v>11</v>
      </c>
      <c r="J209" s="26">
        <v>5.5</v>
      </c>
      <c r="K209" s="27">
        <v>2149342.0249999999</v>
      </c>
      <c r="L209" s="27">
        <v>5066920.8710000003</v>
      </c>
      <c r="M209" s="28">
        <v>4.7181000000000001E-2</v>
      </c>
      <c r="N209" s="29">
        <v>0.43029499999999998</v>
      </c>
      <c r="O209" s="25">
        <v>0.76</v>
      </c>
      <c r="P209" s="35">
        <v>95.033178000000007</v>
      </c>
      <c r="Q209" s="44" t="s">
        <v>398</v>
      </c>
      <c r="R209" s="44" t="s">
        <v>109</v>
      </c>
      <c r="S209" s="44" t="s">
        <v>52</v>
      </c>
      <c r="T209" s="44" t="s">
        <v>389</v>
      </c>
      <c r="U209" s="44">
        <v>-72.395752999999999</v>
      </c>
      <c r="V209" s="44">
        <v>5.3512959999999996</v>
      </c>
    </row>
    <row r="210" spans="1:22" ht="15.75" hidden="1" customHeight="1">
      <c r="A210" s="48">
        <v>283</v>
      </c>
      <c r="B210" s="24" t="s">
        <v>26</v>
      </c>
      <c r="C210" s="24" t="s">
        <v>357</v>
      </c>
      <c r="D210" s="25" t="s">
        <v>326</v>
      </c>
      <c r="E210" s="24">
        <v>12</v>
      </c>
      <c r="F210" s="24">
        <v>8</v>
      </c>
      <c r="G210" s="43">
        <v>1.2</v>
      </c>
      <c r="H210" s="43">
        <v>0.38197199999999998</v>
      </c>
      <c r="I210" s="26">
        <v>10</v>
      </c>
      <c r="J210" s="26">
        <v>5</v>
      </c>
      <c r="K210" s="27">
        <v>2149342.7969999998</v>
      </c>
      <c r="L210" s="27">
        <v>5066921.3899999997</v>
      </c>
      <c r="M210" s="28">
        <v>0.114592</v>
      </c>
      <c r="N210" s="29">
        <v>1.045075</v>
      </c>
      <c r="O210" s="25">
        <v>0.76</v>
      </c>
      <c r="P210" s="35">
        <v>78.539816000000002</v>
      </c>
      <c r="Q210" s="44" t="s">
        <v>61</v>
      </c>
      <c r="R210" s="44" t="s">
        <v>109</v>
      </c>
      <c r="S210" s="44" t="s">
        <v>52</v>
      </c>
      <c r="T210" s="44" t="s">
        <v>389</v>
      </c>
      <c r="U210" s="44">
        <v>-72.395748999999995</v>
      </c>
      <c r="V210" s="44">
        <v>5.3513029999999997</v>
      </c>
    </row>
    <row r="211" spans="1:22" ht="15.75" hidden="1" customHeight="1">
      <c r="A211" s="48">
        <v>284</v>
      </c>
      <c r="B211" s="24" t="s">
        <v>60</v>
      </c>
      <c r="C211" s="24" t="s">
        <v>398</v>
      </c>
      <c r="D211" s="25" t="s">
        <v>398</v>
      </c>
      <c r="E211" s="24">
        <v>12</v>
      </c>
      <c r="F211" s="24">
        <v>3</v>
      </c>
      <c r="G211" s="43">
        <v>0.85</v>
      </c>
      <c r="H211" s="43">
        <v>0.270563</v>
      </c>
      <c r="I211" s="26">
        <v>0</v>
      </c>
      <c r="J211" s="26">
        <v>0</v>
      </c>
      <c r="K211" s="27">
        <v>2149344.3810000001</v>
      </c>
      <c r="L211" s="27">
        <v>5066920.818</v>
      </c>
      <c r="M211" s="28">
        <v>5.7494999999999997E-2</v>
      </c>
      <c r="N211" s="29">
        <v>0.52435200000000004</v>
      </c>
      <c r="O211" s="25">
        <v>0.76</v>
      </c>
      <c r="P211" s="35">
        <v>0</v>
      </c>
      <c r="Q211" s="44" t="s">
        <v>98</v>
      </c>
      <c r="R211" s="44" t="s">
        <v>109</v>
      </c>
      <c r="S211" s="44" t="s">
        <v>52</v>
      </c>
      <c r="T211" s="44" t="s">
        <v>324</v>
      </c>
      <c r="U211" s="44">
        <v>-72.395753999999997</v>
      </c>
      <c r="V211" s="44">
        <v>5.351318</v>
      </c>
    </row>
    <row r="212" spans="1:22" ht="15.75" hidden="1" customHeight="1">
      <c r="A212" s="48">
        <v>285</v>
      </c>
      <c r="B212" s="24" t="s">
        <v>60</v>
      </c>
      <c r="C212" s="24" t="s">
        <v>398</v>
      </c>
      <c r="D212" s="25" t="s">
        <v>398</v>
      </c>
      <c r="E212" s="24">
        <v>12</v>
      </c>
      <c r="F212" s="24">
        <v>3</v>
      </c>
      <c r="G212" s="43">
        <v>0.81</v>
      </c>
      <c r="H212" s="43">
        <v>0.25783099999999998</v>
      </c>
      <c r="I212" s="26">
        <v>0</v>
      </c>
      <c r="J212" s="26">
        <v>0</v>
      </c>
      <c r="K212" s="27">
        <v>2149346.571</v>
      </c>
      <c r="L212" s="27">
        <v>5066918.9369999999</v>
      </c>
      <c r="M212" s="28">
        <v>5.2211E-2</v>
      </c>
      <c r="N212" s="29">
        <v>0.47616199999999997</v>
      </c>
      <c r="O212" s="25">
        <v>0.76</v>
      </c>
      <c r="P212" s="35">
        <v>0</v>
      </c>
      <c r="Q212" s="44" t="s">
        <v>398</v>
      </c>
      <c r="R212" s="44" t="s">
        <v>109</v>
      </c>
      <c r="S212" s="44" t="s">
        <v>52</v>
      </c>
      <c r="T212" s="44" t="s">
        <v>324</v>
      </c>
      <c r="U212" s="44">
        <v>-72.395770999999996</v>
      </c>
      <c r="V212" s="44">
        <v>5.3513380000000002</v>
      </c>
    </row>
    <row r="213" spans="1:22" ht="15.75" hidden="1" customHeight="1">
      <c r="A213" s="48">
        <v>286</v>
      </c>
      <c r="B213" s="24" t="s">
        <v>50</v>
      </c>
      <c r="C213" s="24" t="s">
        <v>373</v>
      </c>
      <c r="D213" s="25" t="s">
        <v>326</v>
      </c>
      <c r="E213" s="24">
        <v>12</v>
      </c>
      <c r="F213" s="24">
        <v>3</v>
      </c>
      <c r="G213" s="43">
        <v>1.6</v>
      </c>
      <c r="H213" s="43">
        <v>0.50929599999999997</v>
      </c>
      <c r="I213" s="26">
        <v>10</v>
      </c>
      <c r="J213" s="26">
        <v>5</v>
      </c>
      <c r="K213" s="27">
        <v>2149344.6630000002</v>
      </c>
      <c r="L213" s="27">
        <v>5066926.3499999996</v>
      </c>
      <c r="M213" s="28">
        <v>0.20371800000000001</v>
      </c>
      <c r="N213" s="29">
        <v>1.8579110000000001</v>
      </c>
      <c r="O213" s="25">
        <v>0.76</v>
      </c>
      <c r="P213" s="35">
        <v>78.539816000000002</v>
      </c>
      <c r="Q213" s="44" t="s">
        <v>398</v>
      </c>
      <c r="R213" s="44" t="s">
        <v>109</v>
      </c>
      <c r="S213" s="44" t="s">
        <v>52</v>
      </c>
      <c r="T213" s="44" t="s">
        <v>389</v>
      </c>
      <c r="U213" s="44">
        <v>-72.395703999999995</v>
      </c>
      <c r="V213" s="44">
        <v>5.3513200000000003</v>
      </c>
    </row>
    <row r="214" spans="1:22" ht="15.75" hidden="1" customHeight="1">
      <c r="A214" s="48">
        <v>287</v>
      </c>
      <c r="B214" s="24" t="s">
        <v>26</v>
      </c>
      <c r="C214" s="24" t="s">
        <v>357</v>
      </c>
      <c r="D214" s="25" t="s">
        <v>326</v>
      </c>
      <c r="E214" s="24">
        <v>12</v>
      </c>
      <c r="F214" s="24">
        <v>3</v>
      </c>
      <c r="G214" s="43">
        <v>1.01</v>
      </c>
      <c r="H214" s="43">
        <v>0.32149299999999997</v>
      </c>
      <c r="I214" s="26">
        <v>8</v>
      </c>
      <c r="J214" s="26">
        <v>4</v>
      </c>
      <c r="K214" s="27">
        <v>2149346.5430000001</v>
      </c>
      <c r="L214" s="27">
        <v>5066930.3760000002</v>
      </c>
      <c r="M214" s="28">
        <v>8.1176999999999999E-2</v>
      </c>
      <c r="N214" s="29">
        <v>0.74033400000000005</v>
      </c>
      <c r="O214" s="25">
        <v>0.76</v>
      </c>
      <c r="P214" s="35">
        <v>50.265481999999999</v>
      </c>
      <c r="Q214" s="44" t="s">
        <v>398</v>
      </c>
      <c r="R214" s="44" t="s">
        <v>109</v>
      </c>
      <c r="S214" s="44" t="s">
        <v>51</v>
      </c>
      <c r="T214" s="44" t="s">
        <v>389</v>
      </c>
      <c r="U214" s="44">
        <v>-72.395667000000003</v>
      </c>
      <c r="V214" s="44">
        <v>5.351337</v>
      </c>
    </row>
    <row r="215" spans="1:22" ht="15.75" hidden="1" customHeight="1">
      <c r="A215" s="48">
        <v>288</v>
      </c>
      <c r="B215" s="24" t="s">
        <v>60</v>
      </c>
      <c r="C215" s="24" t="s">
        <v>398</v>
      </c>
      <c r="D215" s="25" t="s">
        <v>398</v>
      </c>
      <c r="E215" s="24">
        <v>12</v>
      </c>
      <c r="F215" s="24">
        <v>2</v>
      </c>
      <c r="G215" s="43">
        <v>1</v>
      </c>
      <c r="H215" s="43">
        <v>0.31830999999999998</v>
      </c>
      <c r="I215" s="26">
        <v>0</v>
      </c>
      <c r="J215" s="26">
        <v>0</v>
      </c>
      <c r="K215" s="27">
        <v>2149356.3110000002</v>
      </c>
      <c r="L215" s="27">
        <v>5066926.5420000004</v>
      </c>
      <c r="M215" s="28">
        <v>7.9576999999999995E-2</v>
      </c>
      <c r="N215" s="29">
        <v>0.72574700000000003</v>
      </c>
      <c r="O215" s="25">
        <v>0.76</v>
      </c>
      <c r="P215" s="35">
        <v>0</v>
      </c>
      <c r="Q215" s="44" t="s">
        <v>398</v>
      </c>
      <c r="R215" s="44" t="s">
        <v>109</v>
      </c>
      <c r="S215" s="44" t="s">
        <v>52</v>
      </c>
      <c r="T215" s="44" t="s">
        <v>324</v>
      </c>
      <c r="U215" s="44">
        <v>-72.395702</v>
      </c>
      <c r="V215" s="44">
        <v>5.351426</v>
      </c>
    </row>
    <row r="216" spans="1:22" ht="15.75" hidden="1" customHeight="1">
      <c r="A216" s="48">
        <v>289</v>
      </c>
      <c r="B216" s="24" t="s">
        <v>60</v>
      </c>
      <c r="C216" s="24" t="s">
        <v>398</v>
      </c>
      <c r="D216" s="25" t="s">
        <v>398</v>
      </c>
      <c r="E216" s="24">
        <v>12</v>
      </c>
      <c r="F216" s="24">
        <v>2</v>
      </c>
      <c r="G216" s="43">
        <v>0.82</v>
      </c>
      <c r="H216" s="43">
        <v>0.26101400000000002</v>
      </c>
      <c r="I216" s="26">
        <v>0</v>
      </c>
      <c r="J216" s="26">
        <v>0</v>
      </c>
      <c r="K216" s="27">
        <v>2149356.0389999999</v>
      </c>
      <c r="L216" s="27">
        <v>5066921.4220000003</v>
      </c>
      <c r="M216" s="28">
        <v>5.3508E-2</v>
      </c>
      <c r="N216" s="29">
        <v>0.48799199999999998</v>
      </c>
      <c r="O216" s="25">
        <v>0.76</v>
      </c>
      <c r="P216" s="35">
        <v>0</v>
      </c>
      <c r="Q216" s="44" t="s">
        <v>398</v>
      </c>
      <c r="R216" s="44" t="s">
        <v>109</v>
      </c>
      <c r="S216" s="44" t="s">
        <v>52</v>
      </c>
      <c r="T216" s="44" t="s">
        <v>324</v>
      </c>
      <c r="U216" s="44">
        <v>-72.395747999999998</v>
      </c>
      <c r="V216" s="44">
        <v>5.3514229999999996</v>
      </c>
    </row>
    <row r="217" spans="1:22" ht="15.75" hidden="1" customHeight="1">
      <c r="A217" s="48">
        <v>290</v>
      </c>
      <c r="B217" s="24" t="s">
        <v>60</v>
      </c>
      <c r="C217" s="24" t="s">
        <v>398</v>
      </c>
      <c r="D217" s="25" t="s">
        <v>398</v>
      </c>
      <c r="E217" s="24">
        <v>15</v>
      </c>
      <c r="F217" s="24">
        <v>2</v>
      </c>
      <c r="G217" s="43">
        <v>1.07</v>
      </c>
      <c r="H217" s="43">
        <v>0.34059200000000001</v>
      </c>
      <c r="I217" s="26">
        <v>0</v>
      </c>
      <c r="J217" s="26">
        <v>0</v>
      </c>
      <c r="K217" s="27">
        <v>2149356.7969999998</v>
      </c>
      <c r="L217" s="27">
        <v>5066915.51</v>
      </c>
      <c r="M217" s="28">
        <v>9.1107999999999995E-2</v>
      </c>
      <c r="N217" s="29">
        <v>1.0386340000000001</v>
      </c>
      <c r="O217" s="25">
        <v>0.76</v>
      </c>
      <c r="P217" s="35">
        <v>0</v>
      </c>
      <c r="Q217" s="44" t="s">
        <v>398</v>
      </c>
      <c r="R217" s="44" t="s">
        <v>109</v>
      </c>
      <c r="S217" s="44" t="s">
        <v>52</v>
      </c>
      <c r="T217" s="44" t="s">
        <v>324</v>
      </c>
      <c r="U217" s="44">
        <v>-72.395802000000003</v>
      </c>
      <c r="V217" s="44">
        <v>5.3514299999999997</v>
      </c>
    </row>
    <row r="218" spans="1:22" ht="15.75" hidden="1" customHeight="1">
      <c r="A218" s="48">
        <v>291</v>
      </c>
      <c r="B218" s="24" t="s">
        <v>26</v>
      </c>
      <c r="C218" s="24" t="s">
        <v>357</v>
      </c>
      <c r="D218" s="25" t="s">
        <v>326</v>
      </c>
      <c r="E218" s="24">
        <v>12</v>
      </c>
      <c r="F218" s="24">
        <v>4</v>
      </c>
      <c r="G218" s="43">
        <v>0.94</v>
      </c>
      <c r="H218" s="43">
        <v>0.299211</v>
      </c>
      <c r="I218" s="26">
        <v>8</v>
      </c>
      <c r="J218" s="26">
        <v>4</v>
      </c>
      <c r="K218" s="27">
        <v>2149357.9070000001</v>
      </c>
      <c r="L218" s="27">
        <v>5066917.8789999997</v>
      </c>
      <c r="M218" s="28">
        <v>7.0315000000000003E-2</v>
      </c>
      <c r="N218" s="29">
        <v>0.64127000000000001</v>
      </c>
      <c r="O218" s="25">
        <v>0.76</v>
      </c>
      <c r="P218" s="35">
        <v>50.265481999999999</v>
      </c>
      <c r="Q218" s="44" t="s">
        <v>87</v>
      </c>
      <c r="R218" s="44" t="s">
        <v>109</v>
      </c>
      <c r="S218" s="44" t="s">
        <v>21</v>
      </c>
      <c r="T218" s="44" t="s">
        <v>389</v>
      </c>
      <c r="U218" s="44">
        <v>-72.395780000000002</v>
      </c>
      <c r="V218" s="44">
        <v>5.3514400000000002</v>
      </c>
    </row>
    <row r="219" spans="1:22" ht="15.75" hidden="1" customHeight="1">
      <c r="A219" s="48">
        <v>292</v>
      </c>
      <c r="B219" s="24" t="s">
        <v>26</v>
      </c>
      <c r="C219" s="24" t="s">
        <v>357</v>
      </c>
      <c r="D219" s="25" t="s">
        <v>326</v>
      </c>
      <c r="E219" s="24">
        <v>12</v>
      </c>
      <c r="F219" s="24">
        <v>4</v>
      </c>
      <c r="G219" s="43">
        <v>0.83</v>
      </c>
      <c r="H219" s="43">
        <v>0.26419700000000002</v>
      </c>
      <c r="I219" s="26">
        <v>8</v>
      </c>
      <c r="J219" s="26">
        <v>4</v>
      </c>
      <c r="K219" s="27">
        <v>2149357.4509999999</v>
      </c>
      <c r="L219" s="27">
        <v>5066919.8470000001</v>
      </c>
      <c r="M219" s="28">
        <v>5.4821000000000002E-2</v>
      </c>
      <c r="N219" s="29">
        <v>0.49996699999999999</v>
      </c>
      <c r="O219" s="25">
        <v>0.76</v>
      </c>
      <c r="P219" s="35">
        <v>50.265481999999999</v>
      </c>
      <c r="Q219" s="44" t="s">
        <v>398</v>
      </c>
      <c r="R219" s="44" t="s">
        <v>109</v>
      </c>
      <c r="S219" s="44" t="s">
        <v>21</v>
      </c>
      <c r="T219" s="44" t="s">
        <v>389</v>
      </c>
      <c r="U219" s="44">
        <v>-72.395762000000005</v>
      </c>
      <c r="V219" s="44">
        <v>5.3514359999999996</v>
      </c>
    </row>
    <row r="220" spans="1:22" ht="15.75" hidden="1" customHeight="1">
      <c r="A220" s="48">
        <v>293</v>
      </c>
      <c r="B220" s="24" t="s">
        <v>26</v>
      </c>
      <c r="C220" s="24" t="s">
        <v>357</v>
      </c>
      <c r="D220" s="25" t="s">
        <v>326</v>
      </c>
      <c r="E220" s="24">
        <v>12</v>
      </c>
      <c r="F220" s="24">
        <v>4</v>
      </c>
      <c r="G220" s="43">
        <v>0.64</v>
      </c>
      <c r="H220" s="43">
        <v>0.20371800000000001</v>
      </c>
      <c r="I220" s="26">
        <v>8</v>
      </c>
      <c r="J220" s="26">
        <v>4</v>
      </c>
      <c r="K220" s="27">
        <v>2149359.571</v>
      </c>
      <c r="L220" s="27">
        <v>5066917.0460000001</v>
      </c>
      <c r="M220" s="28">
        <v>3.2594999999999999E-2</v>
      </c>
      <c r="N220" s="29">
        <v>0.29726599999999997</v>
      </c>
      <c r="O220" s="25">
        <v>0.76</v>
      </c>
      <c r="P220" s="35">
        <v>50.265481999999999</v>
      </c>
      <c r="Q220" s="44" t="s">
        <v>98</v>
      </c>
      <c r="R220" s="44" t="s">
        <v>109</v>
      </c>
      <c r="S220" s="44" t="s">
        <v>21</v>
      </c>
      <c r="T220" s="44" t="s">
        <v>389</v>
      </c>
      <c r="U220" s="44">
        <v>-72.395787999999996</v>
      </c>
      <c r="V220" s="44">
        <v>5.3514549999999996</v>
      </c>
    </row>
    <row r="221" spans="1:22" ht="15.75" hidden="1" customHeight="1">
      <c r="A221" s="48">
        <v>295</v>
      </c>
      <c r="B221" s="24" t="s">
        <v>26</v>
      </c>
      <c r="C221" s="24" t="s">
        <v>357</v>
      </c>
      <c r="D221" s="25" t="s">
        <v>326</v>
      </c>
      <c r="E221" s="24">
        <v>13</v>
      </c>
      <c r="F221" s="24">
        <v>5</v>
      </c>
      <c r="G221" s="43">
        <v>0.44</v>
      </c>
      <c r="H221" s="43">
        <v>0.14005600000000001</v>
      </c>
      <c r="I221" s="26">
        <v>9</v>
      </c>
      <c r="J221" s="26">
        <v>4.5</v>
      </c>
      <c r="K221" s="27">
        <v>2149357.3650000002</v>
      </c>
      <c r="L221" s="27">
        <v>5066921.75</v>
      </c>
      <c r="M221" s="28">
        <v>1.5406E-2</v>
      </c>
      <c r="N221" s="29">
        <v>0.15221299999999999</v>
      </c>
      <c r="O221" s="25">
        <v>0.76</v>
      </c>
      <c r="P221" s="35">
        <v>63.617251000000003</v>
      </c>
      <c r="Q221" s="44" t="s">
        <v>398</v>
      </c>
      <c r="R221" s="44" t="s">
        <v>109</v>
      </c>
      <c r="S221" s="44" t="s">
        <v>21</v>
      </c>
      <c r="T221" s="44" t="s">
        <v>389</v>
      </c>
      <c r="U221" s="44">
        <v>-72.395745000000005</v>
      </c>
      <c r="V221" s="44">
        <v>5.3514350000000004</v>
      </c>
    </row>
    <row r="222" spans="1:22" ht="15.75" hidden="1" customHeight="1">
      <c r="A222" s="48">
        <v>296</v>
      </c>
      <c r="B222" s="24" t="s">
        <v>26</v>
      </c>
      <c r="C222" s="24" t="s">
        <v>357</v>
      </c>
      <c r="D222" s="25" t="s">
        <v>326</v>
      </c>
      <c r="E222" s="24">
        <v>10</v>
      </c>
      <c r="F222" s="24">
        <v>2</v>
      </c>
      <c r="G222" s="43">
        <v>0.4</v>
      </c>
      <c r="H222" s="43">
        <v>0.12732399999999999</v>
      </c>
      <c r="I222" s="26">
        <v>6</v>
      </c>
      <c r="J222" s="26">
        <v>3</v>
      </c>
      <c r="K222" s="27">
        <v>2149358.9550000001</v>
      </c>
      <c r="L222" s="27">
        <v>5066924.1619999995</v>
      </c>
      <c r="M222" s="28">
        <v>1.2732E-2</v>
      </c>
      <c r="N222" s="29">
        <v>9.6766000000000005E-2</v>
      </c>
      <c r="O222" s="25">
        <v>0.76</v>
      </c>
      <c r="P222" s="35">
        <v>28.274334</v>
      </c>
      <c r="Q222" s="44" t="s">
        <v>398</v>
      </c>
      <c r="R222" s="44" t="s">
        <v>109</v>
      </c>
      <c r="S222" s="44" t="s">
        <v>21</v>
      </c>
      <c r="T222" s="44" t="s">
        <v>389</v>
      </c>
      <c r="U222" s="44">
        <v>-72.395723000000004</v>
      </c>
      <c r="V222" s="44">
        <v>5.3514499999999998</v>
      </c>
    </row>
    <row r="223" spans="1:22" ht="15.75" hidden="1" customHeight="1">
      <c r="A223" s="48">
        <v>297</v>
      </c>
      <c r="B223" s="24" t="s">
        <v>26</v>
      </c>
      <c r="C223" s="24" t="s">
        <v>357</v>
      </c>
      <c r="D223" s="25" t="s">
        <v>326</v>
      </c>
      <c r="E223" s="24">
        <v>12</v>
      </c>
      <c r="F223" s="24">
        <v>6</v>
      </c>
      <c r="G223" s="43">
        <v>0.96</v>
      </c>
      <c r="H223" s="43">
        <v>0.30557699999999999</v>
      </c>
      <c r="I223" s="26">
        <v>8</v>
      </c>
      <c r="J223" s="26">
        <v>4</v>
      </c>
      <c r="K223" s="27">
        <v>2149359.148</v>
      </c>
      <c r="L223" s="27">
        <v>5066921.92</v>
      </c>
      <c r="M223" s="28">
        <v>7.3339000000000001E-2</v>
      </c>
      <c r="N223" s="29">
        <v>0.668848</v>
      </c>
      <c r="O223" s="25">
        <v>0.76</v>
      </c>
      <c r="P223" s="35">
        <v>50.265481999999999</v>
      </c>
      <c r="Q223" s="44" t="s">
        <v>398</v>
      </c>
      <c r="R223" s="44" t="s">
        <v>109</v>
      </c>
      <c r="S223" s="44" t="s">
        <v>21</v>
      </c>
      <c r="T223" s="44" t="s">
        <v>389</v>
      </c>
      <c r="U223" s="44">
        <v>-72.395743999999993</v>
      </c>
      <c r="V223" s="44">
        <v>5.351451</v>
      </c>
    </row>
    <row r="224" spans="1:22" ht="15.75" hidden="1" customHeight="1">
      <c r="A224" s="48">
        <v>298</v>
      </c>
      <c r="B224" s="24" t="s">
        <v>26</v>
      </c>
      <c r="C224" s="24" t="s">
        <v>357</v>
      </c>
      <c r="D224" s="25" t="s">
        <v>326</v>
      </c>
      <c r="E224" s="24">
        <v>12</v>
      </c>
      <c r="F224" s="24">
        <v>5</v>
      </c>
      <c r="G224" s="43">
        <v>0.34</v>
      </c>
      <c r="H224" s="43">
        <v>0.108225</v>
      </c>
      <c r="I224" s="26">
        <v>5</v>
      </c>
      <c r="J224" s="26">
        <v>2.5</v>
      </c>
      <c r="K224" s="27">
        <v>2149361.611</v>
      </c>
      <c r="L224" s="27">
        <v>5066920.6330000004</v>
      </c>
      <c r="M224" s="28">
        <v>9.1990000000000006E-3</v>
      </c>
      <c r="N224" s="29">
        <v>8.3895999999999998E-2</v>
      </c>
      <c r="O224" s="25">
        <v>0.76</v>
      </c>
      <c r="P224" s="35">
        <v>19.634954</v>
      </c>
      <c r="Q224" s="44" t="s">
        <v>398</v>
      </c>
      <c r="R224" s="44" t="s">
        <v>109</v>
      </c>
      <c r="S224" s="44" t="s">
        <v>21</v>
      </c>
      <c r="T224" s="44" t="s">
        <v>389</v>
      </c>
      <c r="U224" s="44">
        <v>-72.395754999999994</v>
      </c>
      <c r="V224" s="44">
        <v>5.3514739999999996</v>
      </c>
    </row>
    <row r="225" spans="1:22" ht="15.75" hidden="1" customHeight="1">
      <c r="A225" s="48">
        <v>299</v>
      </c>
      <c r="B225" s="24" t="s">
        <v>26</v>
      </c>
      <c r="C225" s="24" t="s">
        <v>357</v>
      </c>
      <c r="D225" s="25" t="s">
        <v>326</v>
      </c>
      <c r="E225" s="24">
        <v>12</v>
      </c>
      <c r="F225" s="24">
        <v>6</v>
      </c>
      <c r="G225" s="43">
        <v>0.44</v>
      </c>
      <c r="H225" s="43">
        <v>0.14005600000000001</v>
      </c>
      <c r="I225" s="26">
        <v>7</v>
      </c>
      <c r="J225" s="26">
        <v>3.5</v>
      </c>
      <c r="K225" s="27">
        <v>2149362.642</v>
      </c>
      <c r="L225" s="27">
        <v>5066924.1330000004</v>
      </c>
      <c r="M225" s="28">
        <v>1.5406E-2</v>
      </c>
      <c r="N225" s="29">
        <v>0.14050499999999999</v>
      </c>
      <c r="O225" s="25">
        <v>0.76</v>
      </c>
      <c r="P225" s="35">
        <v>38.48451</v>
      </c>
      <c r="Q225" s="44" t="s">
        <v>70</v>
      </c>
      <c r="R225" s="44" t="s">
        <v>109</v>
      </c>
      <c r="S225" s="44" t="s">
        <v>21</v>
      </c>
      <c r="T225" s="44" t="s">
        <v>389</v>
      </c>
      <c r="U225" s="44">
        <v>-72.395724000000001</v>
      </c>
      <c r="V225" s="44">
        <v>5.351483</v>
      </c>
    </row>
    <row r="226" spans="1:22" ht="15.75" hidden="1" customHeight="1">
      <c r="A226" s="48">
        <v>300</v>
      </c>
      <c r="B226" s="24" t="s">
        <v>26</v>
      </c>
      <c r="C226" s="24" t="s">
        <v>357</v>
      </c>
      <c r="D226" s="25" t="s">
        <v>326</v>
      </c>
      <c r="E226" s="24">
        <v>12</v>
      </c>
      <c r="F226" s="24">
        <v>6</v>
      </c>
      <c r="G226" s="43">
        <v>0.42</v>
      </c>
      <c r="H226" s="43">
        <v>0.13369</v>
      </c>
      <c r="I226" s="26">
        <v>7</v>
      </c>
      <c r="J226" s="26">
        <v>3.5</v>
      </c>
      <c r="K226" s="27">
        <v>2149363.693</v>
      </c>
      <c r="L226" s="27">
        <v>5066923.4210000001</v>
      </c>
      <c r="M226" s="28">
        <v>1.4037000000000001E-2</v>
      </c>
      <c r="N226" s="29">
        <v>0.128022</v>
      </c>
      <c r="O226" s="25">
        <v>0.76</v>
      </c>
      <c r="P226" s="35">
        <v>38.48451</v>
      </c>
      <c r="Q226" s="44" t="s">
        <v>70</v>
      </c>
      <c r="R226" s="44" t="s">
        <v>109</v>
      </c>
      <c r="S226" s="44" t="s">
        <v>21</v>
      </c>
      <c r="T226" s="44" t="s">
        <v>389</v>
      </c>
      <c r="U226" s="44">
        <v>-72.39573</v>
      </c>
      <c r="V226" s="44">
        <v>5.3514920000000004</v>
      </c>
    </row>
    <row r="227" spans="1:22" ht="15.75" hidden="1" customHeight="1">
      <c r="A227" s="48">
        <v>301</v>
      </c>
      <c r="B227" s="24" t="s">
        <v>96</v>
      </c>
      <c r="C227" s="24" t="s">
        <v>97</v>
      </c>
      <c r="D227" s="25" t="s">
        <v>37</v>
      </c>
      <c r="E227" s="24">
        <v>10</v>
      </c>
      <c r="F227" s="24">
        <v>4</v>
      </c>
      <c r="G227" s="43">
        <v>0.56999999999999995</v>
      </c>
      <c r="H227" s="43">
        <v>0.18143699999999999</v>
      </c>
      <c r="I227" s="26">
        <v>9</v>
      </c>
      <c r="J227" s="26">
        <v>4.5</v>
      </c>
      <c r="K227" s="27">
        <v>2149364.5639999998</v>
      </c>
      <c r="L227" s="27">
        <v>5066919.7889999999</v>
      </c>
      <c r="M227" s="28">
        <v>2.5855E-2</v>
      </c>
      <c r="N227" s="29">
        <v>0.196496</v>
      </c>
      <c r="O227" s="25">
        <v>0.76</v>
      </c>
      <c r="P227" s="35">
        <v>63.617251000000003</v>
      </c>
      <c r="Q227" s="44" t="s">
        <v>70</v>
      </c>
      <c r="R227" s="44" t="s">
        <v>109</v>
      </c>
      <c r="S227" s="44" t="s">
        <v>21</v>
      </c>
      <c r="T227" s="44" t="s">
        <v>389</v>
      </c>
      <c r="U227" s="44">
        <v>-72.395763000000002</v>
      </c>
      <c r="V227" s="44">
        <v>5.3514999999999997</v>
      </c>
    </row>
    <row r="228" spans="1:22" ht="15.75" hidden="1" customHeight="1">
      <c r="A228" s="48">
        <v>302</v>
      </c>
      <c r="B228" s="24" t="s">
        <v>107</v>
      </c>
      <c r="C228" s="24" t="s">
        <v>355</v>
      </c>
      <c r="D228" s="25" t="s">
        <v>31</v>
      </c>
      <c r="E228" s="24">
        <v>12</v>
      </c>
      <c r="F228" s="24">
        <v>3</v>
      </c>
      <c r="G228" s="43">
        <v>0.56999999999999995</v>
      </c>
      <c r="H228" s="43">
        <v>0.18143699999999999</v>
      </c>
      <c r="I228" s="26">
        <v>8</v>
      </c>
      <c r="J228" s="26">
        <v>4</v>
      </c>
      <c r="K228" s="27">
        <v>2149368.2910000002</v>
      </c>
      <c r="L228" s="27">
        <v>5066920.4560000002</v>
      </c>
      <c r="M228" s="28">
        <v>2.5855E-2</v>
      </c>
      <c r="N228" s="29">
        <v>0.235795</v>
      </c>
      <c r="O228" s="25">
        <v>0.76</v>
      </c>
      <c r="P228" s="35">
        <v>50.265481999999999</v>
      </c>
      <c r="Q228" s="44" t="s">
        <v>70</v>
      </c>
      <c r="R228" s="44" t="s">
        <v>109</v>
      </c>
      <c r="S228" s="44" t="s">
        <v>21</v>
      </c>
      <c r="T228" s="44" t="s">
        <v>389</v>
      </c>
      <c r="U228" s="44">
        <v>-72.395757000000003</v>
      </c>
      <c r="V228" s="44">
        <v>5.351534</v>
      </c>
    </row>
    <row r="229" spans="1:22" ht="15.75" hidden="1" customHeight="1">
      <c r="A229" s="48">
        <v>303</v>
      </c>
      <c r="B229" s="24" t="s">
        <v>26</v>
      </c>
      <c r="C229" s="24" t="s">
        <v>357</v>
      </c>
      <c r="D229" s="25" t="s">
        <v>326</v>
      </c>
      <c r="E229" s="24">
        <v>10</v>
      </c>
      <c r="F229" s="24">
        <v>7</v>
      </c>
      <c r="G229" s="43">
        <v>0.44</v>
      </c>
      <c r="H229" s="43">
        <v>0.14005600000000001</v>
      </c>
      <c r="I229" s="26">
        <v>6</v>
      </c>
      <c r="J229" s="26">
        <v>3</v>
      </c>
      <c r="K229" s="27">
        <v>2149371.8689999999</v>
      </c>
      <c r="L229" s="27">
        <v>5066919.8490000004</v>
      </c>
      <c r="M229" s="28">
        <v>0.02</v>
      </c>
      <c r="N229" s="29">
        <v>0.12</v>
      </c>
      <c r="O229" s="25">
        <v>0.76</v>
      </c>
      <c r="P229" s="35">
        <v>28.274334</v>
      </c>
      <c r="Q229" s="44" t="s">
        <v>70</v>
      </c>
      <c r="R229" s="44" t="s">
        <v>109</v>
      </c>
      <c r="S229" s="44" t="s">
        <v>21</v>
      </c>
      <c r="T229" s="44" t="s">
        <v>389</v>
      </c>
      <c r="U229" s="44">
        <v>-72.395773000000005</v>
      </c>
      <c r="V229" s="44">
        <v>5.3515550000000003</v>
      </c>
    </row>
    <row r="230" spans="1:22" ht="15.75" hidden="1" customHeight="1">
      <c r="A230" s="48">
        <v>304</v>
      </c>
      <c r="B230" s="24" t="s">
        <v>26</v>
      </c>
      <c r="C230" s="24" t="s">
        <v>357</v>
      </c>
      <c r="D230" s="25" t="s">
        <v>326</v>
      </c>
      <c r="E230" s="24">
        <v>14</v>
      </c>
      <c r="F230" s="24">
        <v>9</v>
      </c>
      <c r="G230" s="43">
        <v>1</v>
      </c>
      <c r="H230" s="43">
        <v>0.31830999999999998</v>
      </c>
      <c r="I230" s="26">
        <v>9</v>
      </c>
      <c r="J230" s="26">
        <v>4.5</v>
      </c>
      <c r="K230" s="27">
        <v>2149373.9419999998</v>
      </c>
      <c r="L230" s="27">
        <v>5066924.7230000002</v>
      </c>
      <c r="M230" s="28">
        <v>0.08</v>
      </c>
      <c r="N230" s="29">
        <v>0.85</v>
      </c>
      <c r="O230" s="25">
        <v>0.76</v>
      </c>
      <c r="P230" s="35">
        <v>63.617251000000003</v>
      </c>
      <c r="Q230" s="44" t="s">
        <v>70</v>
      </c>
      <c r="R230" s="44" t="s">
        <v>109</v>
      </c>
      <c r="S230" s="44" t="s">
        <v>21</v>
      </c>
      <c r="T230" s="44" t="s">
        <v>389</v>
      </c>
      <c r="U230" s="44">
        <v>-72.395762000000005</v>
      </c>
      <c r="V230" s="44">
        <v>5.351566</v>
      </c>
    </row>
    <row r="231" spans="1:22" ht="15.75" hidden="1" customHeight="1">
      <c r="A231" s="48">
        <v>308</v>
      </c>
      <c r="B231" s="24" t="s">
        <v>26</v>
      </c>
      <c r="C231" s="24" t="s">
        <v>357</v>
      </c>
      <c r="D231" s="25" t="s">
        <v>326</v>
      </c>
      <c r="E231" s="24">
        <v>14</v>
      </c>
      <c r="F231" s="24">
        <v>9</v>
      </c>
      <c r="G231" s="43">
        <v>1</v>
      </c>
      <c r="H231" s="43">
        <v>0.31830999999999998</v>
      </c>
      <c r="I231" s="26">
        <v>9</v>
      </c>
      <c r="J231" s="26">
        <v>4.5</v>
      </c>
      <c r="K231" s="27">
        <v>2149373.9419999998</v>
      </c>
      <c r="L231" s="27">
        <v>5066924.7230000002</v>
      </c>
      <c r="M231" s="28">
        <v>0.08</v>
      </c>
      <c r="N231" s="29">
        <v>0.85</v>
      </c>
      <c r="O231" s="25">
        <v>0.76</v>
      </c>
      <c r="P231" s="35">
        <v>63.617251000000003</v>
      </c>
      <c r="Q231" s="44" t="s">
        <v>70</v>
      </c>
      <c r="R231" s="44" t="s">
        <v>109</v>
      </c>
      <c r="S231" s="44" t="s">
        <v>21</v>
      </c>
      <c r="T231" s="44" t="s">
        <v>389</v>
      </c>
      <c r="U231" s="44">
        <v>-72.395718000000002</v>
      </c>
      <c r="V231" s="44">
        <v>5.351585</v>
      </c>
    </row>
    <row r="232" spans="1:22" ht="15.75" hidden="1" customHeight="1">
      <c r="A232" s="48">
        <v>309</v>
      </c>
      <c r="B232" s="24" t="s">
        <v>26</v>
      </c>
      <c r="C232" s="24" t="s">
        <v>357</v>
      </c>
      <c r="D232" s="25" t="s">
        <v>326</v>
      </c>
      <c r="E232" s="24">
        <v>12</v>
      </c>
      <c r="F232" s="24">
        <v>8</v>
      </c>
      <c r="G232" s="43">
        <v>0.35</v>
      </c>
      <c r="H232" s="43">
        <v>0.11140799999999999</v>
      </c>
      <c r="I232" s="26">
        <v>7</v>
      </c>
      <c r="J232" s="26">
        <v>3.5</v>
      </c>
      <c r="K232" s="27">
        <v>2149372.3459999999</v>
      </c>
      <c r="L232" s="27">
        <v>5066924.7649999997</v>
      </c>
      <c r="M232" s="28">
        <v>9.7479999999999997E-3</v>
      </c>
      <c r="N232" s="29">
        <v>8.8903999999999997E-2</v>
      </c>
      <c r="O232" s="25">
        <v>0.76</v>
      </c>
      <c r="P232" s="35">
        <v>38.48451</v>
      </c>
      <c r="Q232" s="44" t="s">
        <v>398</v>
      </c>
      <c r="R232" s="44" t="s">
        <v>109</v>
      </c>
      <c r="S232" s="44" t="s">
        <v>21</v>
      </c>
      <c r="T232" s="44" t="s">
        <v>389</v>
      </c>
      <c r="U232" s="44">
        <v>-72.395718000000002</v>
      </c>
      <c r="V232" s="44">
        <v>5.3515709999999999</v>
      </c>
    </row>
    <row r="233" spans="1:22" ht="15.75" hidden="1" customHeight="1">
      <c r="A233" s="48">
        <v>310</v>
      </c>
      <c r="B233" s="24" t="s">
        <v>26</v>
      </c>
      <c r="C233" s="24" t="s">
        <v>357</v>
      </c>
      <c r="D233" s="25" t="s">
        <v>326</v>
      </c>
      <c r="E233" s="24">
        <v>11</v>
      </c>
      <c r="F233" s="24">
        <v>3</v>
      </c>
      <c r="G233" s="43">
        <v>0.34</v>
      </c>
      <c r="H233" s="43">
        <v>0.108225</v>
      </c>
      <c r="I233" s="26">
        <v>6</v>
      </c>
      <c r="J233" s="26">
        <v>3</v>
      </c>
      <c r="K233" s="27">
        <v>2149371.6179999998</v>
      </c>
      <c r="L233" s="27">
        <v>5066923.8480000002</v>
      </c>
      <c r="M233" s="28">
        <v>9.1990000000000006E-3</v>
      </c>
      <c r="N233" s="29">
        <v>7.6905000000000001E-2</v>
      </c>
      <c r="O233" s="25">
        <v>0.76</v>
      </c>
      <c r="P233" s="35">
        <v>28.274334</v>
      </c>
      <c r="Q233" s="44" t="s">
        <v>398</v>
      </c>
      <c r="R233" s="44" t="s">
        <v>109</v>
      </c>
      <c r="S233" s="44" t="s">
        <v>21</v>
      </c>
      <c r="T233" s="44" t="s">
        <v>389</v>
      </c>
      <c r="U233" s="44">
        <v>-72.395725999999996</v>
      </c>
      <c r="V233" s="44">
        <v>5.3515639999999998</v>
      </c>
    </row>
    <row r="234" spans="1:22" ht="15.75" hidden="1" customHeight="1">
      <c r="A234" s="48">
        <v>311</v>
      </c>
      <c r="B234" s="24" t="s">
        <v>26</v>
      </c>
      <c r="C234" s="24" t="s">
        <v>357</v>
      </c>
      <c r="D234" s="25" t="s">
        <v>326</v>
      </c>
      <c r="E234" s="24">
        <v>11</v>
      </c>
      <c r="F234" s="24">
        <v>6</v>
      </c>
      <c r="G234" s="43">
        <v>0.37</v>
      </c>
      <c r="H234" s="43">
        <v>0.117775</v>
      </c>
      <c r="I234" s="26">
        <v>6</v>
      </c>
      <c r="J234" s="26">
        <v>3</v>
      </c>
      <c r="K234" s="27">
        <v>2149370.6740000001</v>
      </c>
      <c r="L234" s="27">
        <v>5066922.9309999999</v>
      </c>
      <c r="M234" s="28">
        <v>1.0893999999999999E-2</v>
      </c>
      <c r="N234" s="29">
        <v>9.1075000000000003E-2</v>
      </c>
      <c r="O234" s="25">
        <v>0.76</v>
      </c>
      <c r="P234" s="35">
        <v>28.274334</v>
      </c>
      <c r="Q234" s="44" t="s">
        <v>70</v>
      </c>
      <c r="R234" s="44" t="s">
        <v>109</v>
      </c>
      <c r="S234" s="44" t="s">
        <v>21</v>
      </c>
      <c r="T234" s="44" t="s">
        <v>389</v>
      </c>
      <c r="U234" s="44">
        <v>-72.395734000000004</v>
      </c>
      <c r="V234" s="44">
        <v>5.3515560000000004</v>
      </c>
    </row>
    <row r="235" spans="1:22" ht="15.75" hidden="1" customHeight="1">
      <c r="A235" s="48">
        <v>315</v>
      </c>
      <c r="B235" s="24" t="s">
        <v>96</v>
      </c>
      <c r="C235" s="24" t="s">
        <v>97</v>
      </c>
      <c r="D235" s="25" t="s">
        <v>37</v>
      </c>
      <c r="E235" s="24">
        <v>12</v>
      </c>
      <c r="F235" s="24">
        <v>5</v>
      </c>
      <c r="G235" s="43">
        <v>0.96</v>
      </c>
      <c r="H235" s="43">
        <v>0.30557699999999999</v>
      </c>
      <c r="I235" s="26">
        <v>8</v>
      </c>
      <c r="J235" s="26">
        <v>4</v>
      </c>
      <c r="K235" s="27">
        <v>2149361.5690000001</v>
      </c>
      <c r="L235" s="27">
        <v>5066929.9800000004</v>
      </c>
      <c r="M235" s="28">
        <v>7.3339000000000001E-2</v>
      </c>
      <c r="N235" s="29">
        <v>0.668848</v>
      </c>
      <c r="O235" s="25">
        <v>0.76</v>
      </c>
      <c r="P235" s="35">
        <v>50.265481999999999</v>
      </c>
      <c r="Q235" s="44" t="s">
        <v>398</v>
      </c>
      <c r="R235" s="44" t="s">
        <v>109</v>
      </c>
      <c r="S235" s="44" t="s">
        <v>21</v>
      </c>
      <c r="T235" s="44" t="s">
        <v>389</v>
      </c>
      <c r="U235" s="44">
        <v>-72.395670999999993</v>
      </c>
      <c r="V235" s="44">
        <v>5.3514730000000004</v>
      </c>
    </row>
    <row r="236" spans="1:22" ht="15.75" hidden="1" customHeight="1">
      <c r="A236" s="48">
        <v>316</v>
      </c>
      <c r="B236" s="24" t="s">
        <v>26</v>
      </c>
      <c r="C236" s="24" t="s">
        <v>357</v>
      </c>
      <c r="D236" s="25" t="s">
        <v>326</v>
      </c>
      <c r="E236" s="24">
        <v>10</v>
      </c>
      <c r="F236" s="24">
        <v>4</v>
      </c>
      <c r="G236" s="43">
        <v>0.41</v>
      </c>
      <c r="H236" s="43">
        <v>0.13050700000000001</v>
      </c>
      <c r="I236" s="26">
        <v>7</v>
      </c>
      <c r="J236" s="26">
        <v>3.5</v>
      </c>
      <c r="K236" s="27">
        <v>2149366.0649999999</v>
      </c>
      <c r="L236" s="27">
        <v>5066927.1040000003</v>
      </c>
      <c r="M236" s="28">
        <v>1.3377E-2</v>
      </c>
      <c r="N236" s="29">
        <v>0.10166500000000001</v>
      </c>
      <c r="O236" s="25">
        <v>0.76</v>
      </c>
      <c r="P236" s="35">
        <v>38.48451</v>
      </c>
      <c r="Q236" s="44" t="s">
        <v>398</v>
      </c>
      <c r="R236" s="44" t="s">
        <v>109</v>
      </c>
      <c r="S236" s="44" t="s">
        <v>21</v>
      </c>
      <c r="T236" s="44" t="s">
        <v>389</v>
      </c>
      <c r="U236" s="44">
        <v>-72.395696999999998</v>
      </c>
      <c r="V236" s="44">
        <v>5.3515139999999999</v>
      </c>
    </row>
    <row r="237" spans="1:22" ht="15.75" hidden="1" customHeight="1">
      <c r="A237" s="48">
        <v>317</v>
      </c>
      <c r="B237" s="24" t="s">
        <v>26</v>
      </c>
      <c r="C237" s="24" t="s">
        <v>357</v>
      </c>
      <c r="D237" s="25" t="s">
        <v>326</v>
      </c>
      <c r="E237" s="24">
        <v>12</v>
      </c>
      <c r="F237" s="24">
        <v>5</v>
      </c>
      <c r="G237" s="43">
        <v>0.64</v>
      </c>
      <c r="H237" s="43">
        <v>0.20371800000000001</v>
      </c>
      <c r="I237" s="26">
        <v>9</v>
      </c>
      <c r="J237" s="26">
        <v>4.5</v>
      </c>
      <c r="K237" s="27">
        <v>2149368.62</v>
      </c>
      <c r="L237" s="27">
        <v>5066928.55</v>
      </c>
      <c r="M237" s="28">
        <v>3.2594999999999999E-2</v>
      </c>
      <c r="N237" s="29">
        <v>0.29726599999999997</v>
      </c>
      <c r="O237" s="25">
        <v>0.76</v>
      </c>
      <c r="P237" s="35">
        <v>63.617251000000003</v>
      </c>
      <c r="Q237" s="44" t="s">
        <v>398</v>
      </c>
      <c r="R237" s="44" t="s">
        <v>109</v>
      </c>
      <c r="S237" s="44" t="s">
        <v>21</v>
      </c>
      <c r="T237" s="44" t="s">
        <v>389</v>
      </c>
      <c r="U237" s="44">
        <v>-72.395684000000003</v>
      </c>
      <c r="V237" s="44">
        <v>5.3515370000000004</v>
      </c>
    </row>
    <row r="238" spans="1:22" ht="15.75" hidden="1" customHeight="1">
      <c r="A238" s="48">
        <v>318</v>
      </c>
      <c r="B238" s="24" t="s">
        <v>26</v>
      </c>
      <c r="C238" s="24" t="s">
        <v>357</v>
      </c>
      <c r="D238" s="25" t="s">
        <v>326</v>
      </c>
      <c r="E238" s="24">
        <v>11</v>
      </c>
      <c r="F238" s="24">
        <v>4</v>
      </c>
      <c r="G238" s="43">
        <v>0.38</v>
      </c>
      <c r="H238" s="43">
        <v>0.120958</v>
      </c>
      <c r="I238" s="26">
        <v>6</v>
      </c>
      <c r="J238" s="26">
        <v>3</v>
      </c>
      <c r="K238" s="27">
        <v>2149367.5529999998</v>
      </c>
      <c r="L238" s="27">
        <v>5066929.9450000003</v>
      </c>
      <c r="M238" s="28">
        <v>1.1490999999999999E-2</v>
      </c>
      <c r="N238" s="29">
        <v>9.6064999999999998E-2</v>
      </c>
      <c r="O238" s="25">
        <v>0.76</v>
      </c>
      <c r="P238" s="35">
        <v>28.274334</v>
      </c>
      <c r="Q238" s="44" t="s">
        <v>398</v>
      </c>
      <c r="R238" s="44" t="s">
        <v>109</v>
      </c>
      <c r="S238" s="44" t="s">
        <v>21</v>
      </c>
      <c r="T238" s="44" t="s">
        <v>389</v>
      </c>
      <c r="U238" s="44">
        <v>-72.395670999999993</v>
      </c>
      <c r="V238" s="44">
        <v>5.3515269999999999</v>
      </c>
    </row>
    <row r="239" spans="1:22" ht="15.75" hidden="1" customHeight="1">
      <c r="A239" s="48">
        <v>319</v>
      </c>
      <c r="B239" s="24" t="s">
        <v>30</v>
      </c>
      <c r="C239" s="24" t="s">
        <v>349</v>
      </c>
      <c r="D239" s="25" t="s">
        <v>31</v>
      </c>
      <c r="E239" s="24">
        <v>12</v>
      </c>
      <c r="F239" s="24">
        <v>5</v>
      </c>
      <c r="G239" s="43">
        <v>0.45</v>
      </c>
      <c r="H239" s="43">
        <v>0.14323900000000001</v>
      </c>
      <c r="I239" s="26">
        <v>10</v>
      </c>
      <c r="J239" s="26">
        <v>5</v>
      </c>
      <c r="K239" s="27">
        <v>2149365.3029999998</v>
      </c>
      <c r="L239" s="27">
        <v>5066929.5199999996</v>
      </c>
      <c r="M239" s="28">
        <v>1.6114E-2</v>
      </c>
      <c r="N239" s="29">
        <v>0.14696400000000001</v>
      </c>
      <c r="O239" s="25">
        <v>0.76</v>
      </c>
      <c r="P239" s="35">
        <v>78.539816000000002</v>
      </c>
      <c r="Q239" s="44" t="s">
        <v>398</v>
      </c>
      <c r="R239" s="44" t="s">
        <v>109</v>
      </c>
      <c r="S239" s="44" t="s">
        <v>21</v>
      </c>
      <c r="T239" s="44" t="s">
        <v>389</v>
      </c>
      <c r="U239" s="44">
        <v>-72.395674999999997</v>
      </c>
      <c r="V239" s="44">
        <v>5.3515069999999998</v>
      </c>
    </row>
    <row r="240" spans="1:22" ht="15.75" hidden="1" customHeight="1">
      <c r="A240" s="48">
        <v>320</v>
      </c>
      <c r="B240" s="24" t="s">
        <v>96</v>
      </c>
      <c r="C240" s="24" t="s">
        <v>97</v>
      </c>
      <c r="D240" s="25" t="s">
        <v>37</v>
      </c>
      <c r="E240" s="24">
        <v>12</v>
      </c>
      <c r="F240" s="24">
        <v>3</v>
      </c>
      <c r="G240" s="43">
        <v>1.25</v>
      </c>
      <c r="H240" s="43">
        <v>0.39788699999999999</v>
      </c>
      <c r="I240" s="26">
        <v>8</v>
      </c>
      <c r="J240" s="26">
        <v>4</v>
      </c>
      <c r="K240" s="27">
        <v>2149360.0460000001</v>
      </c>
      <c r="L240" s="27">
        <v>5066934.1960000005</v>
      </c>
      <c r="M240" s="28">
        <v>0.12434000000000001</v>
      </c>
      <c r="N240" s="29">
        <v>1.1339790000000001</v>
      </c>
      <c r="O240" s="25">
        <v>0.76</v>
      </c>
      <c r="P240" s="35">
        <v>50.265481999999999</v>
      </c>
      <c r="Q240" s="44" t="s">
        <v>61</v>
      </c>
      <c r="R240" s="44" t="s">
        <v>109</v>
      </c>
      <c r="S240" s="44" t="s">
        <v>21</v>
      </c>
      <c r="T240" s="44" t="s">
        <v>389</v>
      </c>
      <c r="U240" s="44">
        <v>-72.395633000000004</v>
      </c>
      <c r="V240" s="44">
        <v>5.3514590000000002</v>
      </c>
    </row>
    <row r="241" spans="1:22" ht="15.75" hidden="1" customHeight="1">
      <c r="A241" s="48">
        <v>321</v>
      </c>
      <c r="B241" s="24" t="s">
        <v>26</v>
      </c>
      <c r="C241" s="24" t="s">
        <v>357</v>
      </c>
      <c r="D241" s="25" t="s">
        <v>326</v>
      </c>
      <c r="E241" s="24">
        <v>12</v>
      </c>
      <c r="F241" s="24">
        <v>5</v>
      </c>
      <c r="G241" s="43">
        <v>0.81</v>
      </c>
      <c r="H241" s="43">
        <v>0.25783099999999998</v>
      </c>
      <c r="I241" s="26">
        <v>11</v>
      </c>
      <c r="J241" s="26">
        <v>5.5</v>
      </c>
      <c r="K241" s="27">
        <v>2149368.37</v>
      </c>
      <c r="L241" s="27">
        <v>5066935.2640000004</v>
      </c>
      <c r="M241" s="28">
        <v>5.2211E-2</v>
      </c>
      <c r="N241" s="29">
        <v>0.47616199999999997</v>
      </c>
      <c r="O241" s="25">
        <v>0.76</v>
      </c>
      <c r="P241" s="35">
        <v>95.033178000000007</v>
      </c>
      <c r="Q241" s="44" t="s">
        <v>398</v>
      </c>
      <c r="R241" s="44" t="s">
        <v>109</v>
      </c>
      <c r="S241" s="44" t="s">
        <v>21</v>
      </c>
      <c r="T241" s="44" t="s">
        <v>389</v>
      </c>
      <c r="U241" s="44">
        <v>-72.395623000000001</v>
      </c>
      <c r="V241" s="44">
        <v>5.3515350000000002</v>
      </c>
    </row>
    <row r="242" spans="1:22" ht="15.75" hidden="1" customHeight="1">
      <c r="A242" s="48">
        <v>322</v>
      </c>
      <c r="B242" s="24" t="s">
        <v>26</v>
      </c>
      <c r="C242" s="24" t="s">
        <v>357</v>
      </c>
      <c r="D242" s="25" t="s">
        <v>326</v>
      </c>
      <c r="E242" s="24">
        <v>12</v>
      </c>
      <c r="F242" s="24">
        <v>5</v>
      </c>
      <c r="G242" s="43">
        <v>0.9</v>
      </c>
      <c r="H242" s="43">
        <v>0.28647899999999998</v>
      </c>
      <c r="I242" s="26">
        <v>8</v>
      </c>
      <c r="J242" s="26">
        <v>4</v>
      </c>
      <c r="K242" s="27">
        <v>2149368.628</v>
      </c>
      <c r="L242" s="27">
        <v>5066934.1780000003</v>
      </c>
      <c r="M242" s="28">
        <v>6.4458000000000001E-2</v>
      </c>
      <c r="N242" s="29">
        <v>0.58785500000000002</v>
      </c>
      <c r="O242" s="25">
        <v>0.76</v>
      </c>
      <c r="P242" s="35">
        <v>50.265481999999999</v>
      </c>
      <c r="Q242" s="44" t="s">
        <v>398</v>
      </c>
      <c r="R242" s="44" t="s">
        <v>109</v>
      </c>
      <c r="S242" s="44" t="s">
        <v>21</v>
      </c>
      <c r="T242" s="44" t="s">
        <v>389</v>
      </c>
      <c r="U242" s="44">
        <v>-72.395633000000004</v>
      </c>
      <c r="V242" s="44">
        <v>5.3515370000000004</v>
      </c>
    </row>
    <row r="243" spans="1:22" ht="15.75" customHeight="1">
      <c r="A243" s="48">
        <v>323</v>
      </c>
      <c r="B243" s="24" t="s">
        <v>22</v>
      </c>
      <c r="C243" s="24" t="s">
        <v>345</v>
      </c>
      <c r="D243" s="25" t="s">
        <v>20</v>
      </c>
      <c r="E243" s="24">
        <v>12</v>
      </c>
      <c r="F243" s="24">
        <v>3</v>
      </c>
      <c r="G243" s="43">
        <v>0.74</v>
      </c>
      <c r="H243" s="43">
        <v>0.23554900000000001</v>
      </c>
      <c r="I243" s="26">
        <v>8</v>
      </c>
      <c r="J243" s="26">
        <v>4</v>
      </c>
      <c r="K243" s="27">
        <v>2149374.0809999998</v>
      </c>
      <c r="L243" s="27">
        <v>5066931.9529999997</v>
      </c>
      <c r="M243" s="28">
        <v>4.3576999999999998E-2</v>
      </c>
      <c r="N243" s="29">
        <v>0.39741900000000002</v>
      </c>
      <c r="O243" s="25">
        <v>0.76</v>
      </c>
      <c r="P243" s="35">
        <v>50.265481999999999</v>
      </c>
      <c r="Q243" s="44" t="s">
        <v>398</v>
      </c>
      <c r="R243" s="44" t="s">
        <v>403</v>
      </c>
      <c r="S243" s="44" t="s">
        <v>21</v>
      </c>
      <c r="T243" s="44" t="s">
        <v>389</v>
      </c>
      <c r="U243" s="44">
        <v>-72.395652999999996</v>
      </c>
      <c r="V243" s="44">
        <v>5.3515860000000002</v>
      </c>
    </row>
    <row r="244" spans="1:22" ht="15.75" customHeight="1">
      <c r="A244" s="48">
        <v>324</v>
      </c>
      <c r="B244" s="24" t="s">
        <v>22</v>
      </c>
      <c r="C244" s="24" t="s">
        <v>345</v>
      </c>
      <c r="D244" s="25" t="s">
        <v>20</v>
      </c>
      <c r="E244" s="24">
        <v>11</v>
      </c>
      <c r="F244" s="24">
        <v>3</v>
      </c>
      <c r="G244" s="43">
        <v>0.85</v>
      </c>
      <c r="H244" s="43">
        <v>0.270563</v>
      </c>
      <c r="I244" s="26">
        <v>8</v>
      </c>
      <c r="J244" s="26">
        <v>4</v>
      </c>
      <c r="K244" s="27">
        <v>2149375.5279999999</v>
      </c>
      <c r="L244" s="27">
        <v>5066930.477</v>
      </c>
      <c r="M244" s="28">
        <v>5.7494999999999997E-2</v>
      </c>
      <c r="N244" s="29">
        <v>0.48065600000000003</v>
      </c>
      <c r="O244" s="25">
        <v>0.76</v>
      </c>
      <c r="P244" s="35">
        <v>50.265481999999999</v>
      </c>
      <c r="Q244" s="44" t="s">
        <v>398</v>
      </c>
      <c r="R244" s="44" t="s">
        <v>403</v>
      </c>
      <c r="S244" s="44" t="s">
        <v>21</v>
      </c>
      <c r="T244" s="44" t="s">
        <v>389</v>
      </c>
      <c r="U244" s="44">
        <v>-72.395666000000006</v>
      </c>
      <c r="V244" s="44">
        <v>5.3515990000000002</v>
      </c>
    </row>
    <row r="245" spans="1:22" ht="15.75" hidden="1" customHeight="1">
      <c r="A245" s="48">
        <v>325</v>
      </c>
      <c r="B245" s="24" t="s">
        <v>26</v>
      </c>
      <c r="C245" s="24" t="s">
        <v>357</v>
      </c>
      <c r="D245" s="25" t="s">
        <v>326</v>
      </c>
      <c r="E245" s="24">
        <v>9</v>
      </c>
      <c r="F245" s="24">
        <v>3</v>
      </c>
      <c r="G245" s="43">
        <v>0.41</v>
      </c>
      <c r="H245" s="43">
        <v>0.13050700000000001</v>
      </c>
      <c r="I245" s="26">
        <v>10</v>
      </c>
      <c r="J245" s="26">
        <v>5</v>
      </c>
      <c r="K245" s="27">
        <v>2149369.1060000001</v>
      </c>
      <c r="L245" s="27">
        <v>5066937.9620000003</v>
      </c>
      <c r="M245" s="28">
        <v>1.3377E-2</v>
      </c>
      <c r="N245" s="29">
        <v>9.1497999999999996E-2</v>
      </c>
      <c r="O245" s="25">
        <v>0.76</v>
      </c>
      <c r="P245" s="35">
        <v>78.539816000000002</v>
      </c>
      <c r="Q245" s="44" t="s">
        <v>398</v>
      </c>
      <c r="R245" s="44" t="s">
        <v>109</v>
      </c>
      <c r="S245" s="44" t="s">
        <v>21</v>
      </c>
      <c r="T245" s="44" t="s">
        <v>389</v>
      </c>
      <c r="U245" s="44">
        <v>-72.395599000000004</v>
      </c>
      <c r="V245" s="44">
        <v>5.3515410000000001</v>
      </c>
    </row>
    <row r="246" spans="1:22" ht="15.75" hidden="1" customHeight="1">
      <c r="A246" s="48">
        <v>326</v>
      </c>
      <c r="B246" s="24" t="s">
        <v>26</v>
      </c>
      <c r="C246" s="24" t="s">
        <v>357</v>
      </c>
      <c r="D246" s="25" t="s">
        <v>326</v>
      </c>
      <c r="E246" s="24">
        <v>10</v>
      </c>
      <c r="F246" s="24">
        <v>3</v>
      </c>
      <c r="G246" s="43">
        <v>0.8</v>
      </c>
      <c r="H246" s="43">
        <v>0.25464799999999999</v>
      </c>
      <c r="I246" s="26">
        <v>8</v>
      </c>
      <c r="J246" s="26">
        <v>4</v>
      </c>
      <c r="K246" s="27">
        <v>2149368.4569999999</v>
      </c>
      <c r="L246" s="27">
        <v>5066938.5020000003</v>
      </c>
      <c r="M246" s="28">
        <v>5.0930000000000003E-2</v>
      </c>
      <c r="N246" s="29">
        <v>0.38706499999999999</v>
      </c>
      <c r="O246" s="25">
        <v>0.76</v>
      </c>
      <c r="P246" s="35">
        <v>50.265481999999999</v>
      </c>
      <c r="Q246" s="44" t="s">
        <v>398</v>
      </c>
      <c r="R246" s="44" t="s">
        <v>109</v>
      </c>
      <c r="S246" s="44" t="s">
        <v>21</v>
      </c>
      <c r="T246" s="44" t="s">
        <v>389</v>
      </c>
      <c r="U246" s="44">
        <v>-72.395594000000003</v>
      </c>
      <c r="V246" s="44">
        <v>5.3515350000000002</v>
      </c>
    </row>
    <row r="247" spans="1:22" ht="15.75" hidden="1" customHeight="1">
      <c r="A247" s="48">
        <v>327</v>
      </c>
      <c r="B247" s="24" t="s">
        <v>30</v>
      </c>
      <c r="C247" s="24" t="s">
        <v>349</v>
      </c>
      <c r="D247" s="25" t="s">
        <v>31</v>
      </c>
      <c r="E247" s="24">
        <v>11</v>
      </c>
      <c r="F247" s="24">
        <v>3</v>
      </c>
      <c r="G247" s="43">
        <v>0.37</v>
      </c>
      <c r="H247" s="43">
        <v>0.117775</v>
      </c>
      <c r="I247" s="26">
        <v>8</v>
      </c>
      <c r="J247" s="26">
        <v>4</v>
      </c>
      <c r="K247" s="27">
        <v>2149367.8509999998</v>
      </c>
      <c r="L247" s="27">
        <v>5066938.7280000001</v>
      </c>
      <c r="M247" s="28">
        <v>1.0893999999999999E-2</v>
      </c>
      <c r="N247" s="29">
        <v>9.1075000000000003E-2</v>
      </c>
      <c r="O247" s="25">
        <v>0.76</v>
      </c>
      <c r="P247" s="35">
        <v>50.265481999999999</v>
      </c>
      <c r="Q247" s="44" t="s">
        <v>398</v>
      </c>
      <c r="R247" s="44" t="s">
        <v>109</v>
      </c>
      <c r="S247" s="44" t="s">
        <v>21</v>
      </c>
      <c r="T247" s="44" t="s">
        <v>389</v>
      </c>
      <c r="U247" s="44">
        <v>-72.395591999999994</v>
      </c>
      <c r="V247" s="44">
        <v>5.3515300000000003</v>
      </c>
    </row>
    <row r="248" spans="1:22" ht="15.75" hidden="1" customHeight="1">
      <c r="A248" s="48">
        <v>328</v>
      </c>
      <c r="B248" s="24" t="s">
        <v>26</v>
      </c>
      <c r="C248" s="24" t="s">
        <v>357</v>
      </c>
      <c r="D248" s="25" t="s">
        <v>326</v>
      </c>
      <c r="E248" s="24">
        <v>10</v>
      </c>
      <c r="F248" s="24">
        <v>3</v>
      </c>
      <c r="G248" s="43">
        <v>0.44</v>
      </c>
      <c r="H248" s="43">
        <v>0.14005600000000001</v>
      </c>
      <c r="I248" s="26">
        <v>8</v>
      </c>
      <c r="J248" s="26">
        <v>4</v>
      </c>
      <c r="K248" s="27">
        <v>2149365.3640000001</v>
      </c>
      <c r="L248" s="27">
        <v>5066939.9709999999</v>
      </c>
      <c r="M248" s="28">
        <v>1.5406E-2</v>
      </c>
      <c r="N248" s="29">
        <v>0.117087</v>
      </c>
      <c r="O248" s="25">
        <v>0.76</v>
      </c>
      <c r="P248" s="35">
        <v>50.265481999999999</v>
      </c>
      <c r="Q248" s="44" t="s">
        <v>398</v>
      </c>
      <c r="R248" s="44" t="s">
        <v>109</v>
      </c>
      <c r="S248" s="44" t="s">
        <v>21</v>
      </c>
      <c r="T248" s="44" t="s">
        <v>389</v>
      </c>
      <c r="U248" s="44">
        <v>-72.395581000000007</v>
      </c>
      <c r="V248" s="44">
        <v>5.3515069999999998</v>
      </c>
    </row>
    <row r="249" spans="1:22" ht="15.75" hidden="1" customHeight="1">
      <c r="A249" s="48">
        <v>329</v>
      </c>
      <c r="B249" s="24" t="s">
        <v>135</v>
      </c>
      <c r="C249" s="24" t="s">
        <v>350</v>
      </c>
      <c r="D249" s="25" t="s">
        <v>42</v>
      </c>
      <c r="E249" s="24">
        <v>12</v>
      </c>
      <c r="F249" s="24">
        <v>4</v>
      </c>
      <c r="G249" s="43">
        <v>0.74</v>
      </c>
      <c r="H249" s="43">
        <v>0.23554900000000001</v>
      </c>
      <c r="I249" s="26">
        <v>7</v>
      </c>
      <c r="J249" s="26">
        <v>3.5</v>
      </c>
      <c r="K249" s="27">
        <v>2149357.8939999999</v>
      </c>
      <c r="L249" s="27">
        <v>5066943.1119999997</v>
      </c>
      <c r="M249" s="28">
        <v>4.3576999999999998E-2</v>
      </c>
      <c r="N249" s="29">
        <v>0.39741900000000002</v>
      </c>
      <c r="O249" s="25">
        <v>0.76</v>
      </c>
      <c r="P249" s="35">
        <v>38.48451</v>
      </c>
      <c r="Q249" s="44" t="s">
        <v>398</v>
      </c>
      <c r="R249" s="44" t="s">
        <v>109</v>
      </c>
      <c r="S249" s="44" t="s">
        <v>52</v>
      </c>
      <c r="T249" s="44" t="s">
        <v>389</v>
      </c>
      <c r="U249" s="44">
        <v>-72.395551999999995</v>
      </c>
      <c r="V249" s="44">
        <v>5.3514400000000002</v>
      </c>
    </row>
    <row r="250" spans="1:22" ht="15.75" hidden="1" customHeight="1">
      <c r="A250" s="48">
        <v>330</v>
      </c>
      <c r="B250" s="24" t="s">
        <v>50</v>
      </c>
      <c r="C250" s="24" t="s">
        <v>373</v>
      </c>
      <c r="D250" s="25" t="s">
        <v>326</v>
      </c>
      <c r="E250" s="24">
        <v>12</v>
      </c>
      <c r="F250" s="24">
        <v>3</v>
      </c>
      <c r="G250" s="43">
        <v>1.78</v>
      </c>
      <c r="H250" s="43">
        <v>0.56659199999999998</v>
      </c>
      <c r="I250" s="26">
        <v>10</v>
      </c>
      <c r="J250" s="26">
        <v>5</v>
      </c>
      <c r="K250" s="27">
        <v>2149357.8870000001</v>
      </c>
      <c r="L250" s="27">
        <v>5066944.1320000002</v>
      </c>
      <c r="M250" s="28">
        <v>0.252133</v>
      </c>
      <c r="N250" s="29">
        <v>2.299455</v>
      </c>
      <c r="O250" s="25">
        <v>0.76</v>
      </c>
      <c r="P250" s="35">
        <v>78.539816000000002</v>
      </c>
      <c r="Q250" s="44" t="s">
        <v>398</v>
      </c>
      <c r="R250" s="44" t="s">
        <v>109</v>
      </c>
      <c r="S250" s="44" t="s">
        <v>21</v>
      </c>
      <c r="T250" s="44" t="s">
        <v>389</v>
      </c>
      <c r="U250" s="44">
        <v>-72.395543000000004</v>
      </c>
      <c r="V250" s="44">
        <v>5.3514400000000002</v>
      </c>
    </row>
    <row r="251" spans="1:22" ht="15.75" hidden="1" customHeight="1">
      <c r="A251" s="48">
        <v>331</v>
      </c>
      <c r="B251" s="24" t="s">
        <v>26</v>
      </c>
      <c r="C251" s="24" t="s">
        <v>357</v>
      </c>
      <c r="D251" s="25" t="s">
        <v>326</v>
      </c>
      <c r="E251" s="24">
        <v>10</v>
      </c>
      <c r="F251" s="24">
        <v>4</v>
      </c>
      <c r="G251" s="43">
        <v>0.41</v>
      </c>
      <c r="H251" s="43">
        <v>0.13050700000000001</v>
      </c>
      <c r="I251" s="26">
        <v>8</v>
      </c>
      <c r="J251" s="26">
        <v>4</v>
      </c>
      <c r="K251" s="27">
        <v>2149355.7200000002</v>
      </c>
      <c r="L251" s="27">
        <v>5066946.4709999999</v>
      </c>
      <c r="M251" s="28">
        <v>1.3377E-2</v>
      </c>
      <c r="N251" s="29">
        <v>0.10166500000000001</v>
      </c>
      <c r="O251" s="25">
        <v>0.76</v>
      </c>
      <c r="P251" s="35">
        <v>50.265481999999999</v>
      </c>
      <c r="Q251" s="44" t="s">
        <v>398</v>
      </c>
      <c r="R251" s="44" t="s">
        <v>109</v>
      </c>
      <c r="S251" s="44" t="s">
        <v>21</v>
      </c>
      <c r="T251" s="44" t="s">
        <v>389</v>
      </c>
      <c r="U251" s="44">
        <v>-72.395522</v>
      </c>
      <c r="V251" s="44">
        <v>5.3514200000000001</v>
      </c>
    </row>
    <row r="252" spans="1:22" ht="15.75" hidden="1" customHeight="1">
      <c r="A252" s="48">
        <v>332</v>
      </c>
      <c r="B252" s="24" t="s">
        <v>116</v>
      </c>
      <c r="C252" s="24" t="s">
        <v>364</v>
      </c>
      <c r="D252" s="25" t="s">
        <v>89</v>
      </c>
      <c r="E252" s="24">
        <v>12</v>
      </c>
      <c r="F252" s="24">
        <v>5</v>
      </c>
      <c r="G252" s="43">
        <v>0.72</v>
      </c>
      <c r="H252" s="43">
        <v>0.229183</v>
      </c>
      <c r="I252" s="26">
        <v>7</v>
      </c>
      <c r="J252" s="26">
        <v>3.5</v>
      </c>
      <c r="K252" s="27">
        <v>2149366.639</v>
      </c>
      <c r="L252" s="27">
        <v>5066949.0609999998</v>
      </c>
      <c r="M252" s="28">
        <v>4.1252999999999998E-2</v>
      </c>
      <c r="N252" s="29">
        <v>0.37622699999999998</v>
      </c>
      <c r="O252" s="25">
        <v>0.76</v>
      </c>
      <c r="P252" s="35">
        <v>38.48451</v>
      </c>
      <c r="Q252" s="44" t="s">
        <v>398</v>
      </c>
      <c r="R252" s="44" t="s">
        <v>109</v>
      </c>
      <c r="S252" s="44" t="s">
        <v>51</v>
      </c>
      <c r="T252" s="44" t="s">
        <v>389</v>
      </c>
      <c r="U252" s="44">
        <v>-72.395499000000001</v>
      </c>
      <c r="V252" s="44">
        <v>5.3515189999999997</v>
      </c>
    </row>
    <row r="253" spans="1:22" ht="15.75" customHeight="1">
      <c r="A253" s="48">
        <v>333</v>
      </c>
      <c r="B253" s="24" t="s">
        <v>50</v>
      </c>
      <c r="C253" s="24" t="s">
        <v>373</v>
      </c>
      <c r="D253" s="25" t="s">
        <v>326</v>
      </c>
      <c r="E253" s="24">
        <v>12</v>
      </c>
      <c r="F253" s="24">
        <v>3</v>
      </c>
      <c r="G253" s="43">
        <v>0.96</v>
      </c>
      <c r="H253" s="43">
        <v>0.30557699999999999</v>
      </c>
      <c r="I253" s="26">
        <v>10</v>
      </c>
      <c r="J253" s="26">
        <v>5</v>
      </c>
      <c r="K253" s="27">
        <v>2149367.6609999998</v>
      </c>
      <c r="L253" s="27">
        <v>5066949.7029999997</v>
      </c>
      <c r="M253" s="28">
        <v>7.3339000000000001E-2</v>
      </c>
      <c r="N253" s="29">
        <v>0.668848</v>
      </c>
      <c r="O253" s="25">
        <v>0.76</v>
      </c>
      <c r="P253" s="35">
        <v>78.539816000000002</v>
      </c>
      <c r="Q253" s="44" t="s">
        <v>398</v>
      </c>
      <c r="R253" s="44" t="s">
        <v>403</v>
      </c>
      <c r="S253" s="44" t="s">
        <v>51</v>
      </c>
      <c r="T253" s="44" t="s">
        <v>389</v>
      </c>
      <c r="U253" s="44">
        <v>-72.395493000000002</v>
      </c>
      <c r="V253" s="44">
        <v>5.3515280000000001</v>
      </c>
    </row>
    <row r="254" spans="1:22" ht="15.75" hidden="1" customHeight="1">
      <c r="A254" s="48">
        <v>334</v>
      </c>
      <c r="B254" s="24" t="s">
        <v>26</v>
      </c>
      <c r="C254" s="24" t="s">
        <v>357</v>
      </c>
      <c r="D254" s="25" t="s">
        <v>326</v>
      </c>
      <c r="E254" s="24">
        <v>12</v>
      </c>
      <c r="F254" s="24">
        <v>5</v>
      </c>
      <c r="G254" s="43">
        <v>0.77</v>
      </c>
      <c r="H254" s="43">
        <v>0.24509900000000001</v>
      </c>
      <c r="I254" s="26">
        <v>10</v>
      </c>
      <c r="J254" s="26">
        <v>5</v>
      </c>
      <c r="K254" s="27">
        <v>2149363.3360000001</v>
      </c>
      <c r="L254" s="27">
        <v>5066952.5999999996</v>
      </c>
      <c r="M254" s="28">
        <v>4.7181000000000001E-2</v>
      </c>
      <c r="N254" s="29">
        <v>0.43029499999999998</v>
      </c>
      <c r="O254" s="25">
        <v>0.76</v>
      </c>
      <c r="P254" s="35">
        <v>78.539816000000002</v>
      </c>
      <c r="Q254" s="44" t="s">
        <v>398</v>
      </c>
      <c r="R254" s="44" t="s">
        <v>109</v>
      </c>
      <c r="S254" s="44" t="s">
        <v>51</v>
      </c>
      <c r="T254" s="44" t="s">
        <v>389</v>
      </c>
      <c r="U254" s="44">
        <v>-72.395466999999996</v>
      </c>
      <c r="V254" s="44">
        <v>5.3514889999999999</v>
      </c>
    </row>
    <row r="255" spans="1:22" ht="15.75" hidden="1" customHeight="1">
      <c r="A255" s="48">
        <v>335</v>
      </c>
      <c r="B255" s="24" t="s">
        <v>110</v>
      </c>
      <c r="C255" s="24" t="s">
        <v>354</v>
      </c>
      <c r="D255" s="25" t="s">
        <v>42</v>
      </c>
      <c r="E255" s="24">
        <v>12</v>
      </c>
      <c r="F255" s="24">
        <v>4</v>
      </c>
      <c r="G255" s="43">
        <v>0.97</v>
      </c>
      <c r="H255" s="43">
        <v>0.30876100000000001</v>
      </c>
      <c r="I255" s="26">
        <v>12</v>
      </c>
      <c r="J255" s="26">
        <v>6</v>
      </c>
      <c r="K255" s="27">
        <v>2149362.5</v>
      </c>
      <c r="L255" s="27">
        <v>5066955.7640000004</v>
      </c>
      <c r="M255" s="28">
        <v>7.4873999999999996E-2</v>
      </c>
      <c r="N255" s="29">
        <v>0.68285499999999999</v>
      </c>
      <c r="O255" s="25">
        <v>0.76</v>
      </c>
      <c r="P255" s="35">
        <v>113.097336</v>
      </c>
      <c r="Q255" s="44" t="s">
        <v>398</v>
      </c>
      <c r="R255" s="44" t="s">
        <v>109</v>
      </c>
      <c r="S255" s="44" t="s">
        <v>52</v>
      </c>
      <c r="T255" s="44" t="s">
        <v>389</v>
      </c>
      <c r="U255" s="44">
        <v>-72.395437999999999</v>
      </c>
      <c r="V255" s="44">
        <v>5.3514809999999997</v>
      </c>
    </row>
    <row r="256" spans="1:22" ht="15.75" hidden="1" customHeight="1">
      <c r="A256" s="48">
        <v>336</v>
      </c>
      <c r="B256" s="24" t="s">
        <v>138</v>
      </c>
      <c r="C256" s="24" t="s">
        <v>341</v>
      </c>
      <c r="D256" s="25" t="s">
        <v>95</v>
      </c>
      <c r="E256" s="24">
        <v>12</v>
      </c>
      <c r="F256" s="24">
        <v>4</v>
      </c>
      <c r="G256" s="43">
        <v>2</v>
      </c>
      <c r="H256" s="43">
        <v>0.63661999999999996</v>
      </c>
      <c r="I256" s="26">
        <v>10</v>
      </c>
      <c r="J256" s="26">
        <v>5</v>
      </c>
      <c r="K256" s="27">
        <v>2149360.33</v>
      </c>
      <c r="L256" s="27">
        <v>5066958.0460000001</v>
      </c>
      <c r="M256" s="28">
        <v>0.31830999999999998</v>
      </c>
      <c r="N256" s="29">
        <v>2.9029859999999998</v>
      </c>
      <c r="O256" s="25">
        <v>0.76</v>
      </c>
      <c r="P256" s="35">
        <v>78.539816000000002</v>
      </c>
      <c r="Q256" s="44" t="s">
        <v>398</v>
      </c>
      <c r="R256" s="44" t="s">
        <v>109</v>
      </c>
      <c r="S256" s="44" t="s">
        <v>51</v>
      </c>
      <c r="T256" s="44" t="s">
        <v>389</v>
      </c>
      <c r="U256" s="44">
        <v>-72.395416999999995</v>
      </c>
      <c r="V256" s="44">
        <v>5.3514619999999997</v>
      </c>
    </row>
    <row r="257" spans="1:22" ht="15.75" customHeight="1">
      <c r="A257" s="48">
        <v>337</v>
      </c>
      <c r="B257" s="24" t="s">
        <v>30</v>
      </c>
      <c r="C257" s="24" t="s">
        <v>349</v>
      </c>
      <c r="D257" s="25" t="s">
        <v>31</v>
      </c>
      <c r="E257" s="24">
        <v>12</v>
      </c>
      <c r="F257" s="24">
        <v>5</v>
      </c>
      <c r="G257" s="43">
        <v>2.33</v>
      </c>
      <c r="H257" s="43">
        <v>0.74166200000000004</v>
      </c>
      <c r="I257" s="26">
        <v>10</v>
      </c>
      <c r="J257" s="26">
        <v>5</v>
      </c>
      <c r="K257" s="27">
        <v>2149366.7719999999</v>
      </c>
      <c r="L257" s="27">
        <v>5066955.4340000004</v>
      </c>
      <c r="M257" s="28">
        <v>0.43201800000000001</v>
      </c>
      <c r="N257" s="29">
        <v>3.9400050000000002</v>
      </c>
      <c r="O257" s="25">
        <v>0.76</v>
      </c>
      <c r="P257" s="35">
        <v>78.539816000000002</v>
      </c>
      <c r="Q257" s="44" t="s">
        <v>398</v>
      </c>
      <c r="R257" s="44" t="s">
        <v>403</v>
      </c>
      <c r="S257" s="44" t="s">
        <v>51</v>
      </c>
      <c r="T257" s="44" t="s">
        <v>389</v>
      </c>
      <c r="U257" s="44">
        <v>-72.395441000000005</v>
      </c>
      <c r="V257" s="44">
        <v>5.3515199999999998</v>
      </c>
    </row>
    <row r="258" spans="1:22" ht="15.75" customHeight="1">
      <c r="A258" s="48">
        <v>338</v>
      </c>
      <c r="B258" s="24" t="s">
        <v>22</v>
      </c>
      <c r="C258" s="24" t="s">
        <v>345</v>
      </c>
      <c r="D258" s="25" t="s">
        <v>20</v>
      </c>
      <c r="E258" s="24">
        <v>10</v>
      </c>
      <c r="F258" s="24">
        <v>4</v>
      </c>
      <c r="G258" s="43">
        <v>0.33</v>
      </c>
      <c r="H258" s="43">
        <v>0.105042</v>
      </c>
      <c r="I258" s="26">
        <v>10</v>
      </c>
      <c r="J258" s="26">
        <v>5</v>
      </c>
      <c r="K258" s="27">
        <v>2149371.5619999999</v>
      </c>
      <c r="L258" s="27">
        <v>5066956.5470000003</v>
      </c>
      <c r="M258" s="28">
        <v>8.6660000000000001E-3</v>
      </c>
      <c r="N258" s="29">
        <v>6.5861000000000003E-2</v>
      </c>
      <c r="O258" s="25">
        <v>0.76</v>
      </c>
      <c r="P258" s="35">
        <v>78.539816000000002</v>
      </c>
      <c r="Q258" s="44" t="s">
        <v>398</v>
      </c>
      <c r="R258" s="44" t="s">
        <v>403</v>
      </c>
      <c r="S258" s="44" t="s">
        <v>51</v>
      </c>
      <c r="T258" s="44" t="s">
        <v>389</v>
      </c>
      <c r="U258" s="44">
        <v>-72.395431000000002</v>
      </c>
      <c r="V258" s="44">
        <v>5.3515629999999996</v>
      </c>
    </row>
    <row r="259" spans="1:22" ht="15.75" customHeight="1">
      <c r="A259" s="48">
        <v>339</v>
      </c>
      <c r="B259" s="24" t="s">
        <v>26</v>
      </c>
      <c r="C259" s="24" t="s">
        <v>357</v>
      </c>
      <c r="D259" s="25" t="s">
        <v>326</v>
      </c>
      <c r="E259" s="24">
        <v>10</v>
      </c>
      <c r="F259" s="24">
        <v>4</v>
      </c>
      <c r="G259" s="43">
        <v>0.45</v>
      </c>
      <c r="H259" s="43">
        <v>0.14323900000000001</v>
      </c>
      <c r="I259" s="26">
        <v>10</v>
      </c>
      <c r="J259" s="26">
        <v>5</v>
      </c>
      <c r="K259" s="27">
        <v>2149380.9470000002</v>
      </c>
      <c r="L259" s="27">
        <v>5066956.0089999996</v>
      </c>
      <c r="M259" s="28">
        <v>1.6114E-2</v>
      </c>
      <c r="N259" s="29">
        <v>0.12247</v>
      </c>
      <c r="O259" s="25">
        <v>0.76</v>
      </c>
      <c r="P259" s="35">
        <v>78.539816000000002</v>
      </c>
      <c r="Q259" s="44" t="s">
        <v>398</v>
      </c>
      <c r="R259" s="44" t="s">
        <v>403</v>
      </c>
      <c r="S259" s="44" t="s">
        <v>21</v>
      </c>
      <c r="T259" s="44" t="s">
        <v>389</v>
      </c>
      <c r="U259" s="44">
        <v>-72.395436000000004</v>
      </c>
      <c r="V259" s="44">
        <v>5.351648</v>
      </c>
    </row>
    <row r="260" spans="1:22" ht="15.75" customHeight="1">
      <c r="A260" s="48">
        <v>340</v>
      </c>
      <c r="B260" s="24" t="s">
        <v>26</v>
      </c>
      <c r="C260" s="24" t="s">
        <v>357</v>
      </c>
      <c r="D260" s="25" t="s">
        <v>326</v>
      </c>
      <c r="E260" s="24">
        <v>12</v>
      </c>
      <c r="F260" s="24">
        <v>5</v>
      </c>
      <c r="G260" s="43">
        <v>0.89</v>
      </c>
      <c r="H260" s="43">
        <v>0.28329599999999999</v>
      </c>
      <c r="I260" s="26">
        <v>8</v>
      </c>
      <c r="J260" s="26">
        <v>4</v>
      </c>
      <c r="K260" s="27">
        <v>2149378.3620000002</v>
      </c>
      <c r="L260" s="27">
        <v>5066958.7280000001</v>
      </c>
      <c r="M260" s="28">
        <v>6.3033000000000006E-2</v>
      </c>
      <c r="N260" s="29">
        <v>0.57486400000000004</v>
      </c>
      <c r="O260" s="25">
        <v>0.76</v>
      </c>
      <c r="P260" s="35">
        <v>50.265481999999999</v>
      </c>
      <c r="Q260" s="44" t="s">
        <v>398</v>
      </c>
      <c r="R260" s="44" t="s">
        <v>403</v>
      </c>
      <c r="S260" s="44" t="s">
        <v>21</v>
      </c>
      <c r="T260" s="44" t="s">
        <v>389</v>
      </c>
      <c r="U260" s="44">
        <v>-72.395410999999996</v>
      </c>
      <c r="V260" s="44">
        <v>5.3516250000000003</v>
      </c>
    </row>
    <row r="261" spans="1:22" ht="15.75" customHeight="1">
      <c r="A261" s="48">
        <v>341</v>
      </c>
      <c r="B261" s="24" t="s">
        <v>117</v>
      </c>
      <c r="C261" s="24" t="s">
        <v>337</v>
      </c>
      <c r="D261" s="25" t="s">
        <v>326</v>
      </c>
      <c r="E261" s="24">
        <v>12</v>
      </c>
      <c r="F261" s="24">
        <v>5</v>
      </c>
      <c r="G261" s="43">
        <v>2.14</v>
      </c>
      <c r="H261" s="43">
        <v>0.68118299999999998</v>
      </c>
      <c r="I261" s="26">
        <v>8</v>
      </c>
      <c r="J261" s="26">
        <v>4</v>
      </c>
      <c r="K261" s="27">
        <v>2149382.6779999998</v>
      </c>
      <c r="L261" s="27">
        <v>5066965.0920000002</v>
      </c>
      <c r="M261" s="28">
        <v>0.36443300000000001</v>
      </c>
      <c r="N261" s="29">
        <v>3.3236289999999999</v>
      </c>
      <c r="O261" s="25">
        <v>0.76</v>
      </c>
      <c r="P261" s="35">
        <v>50.265481999999999</v>
      </c>
      <c r="Q261" s="44" t="s">
        <v>61</v>
      </c>
      <c r="R261" s="44" t="s">
        <v>403</v>
      </c>
      <c r="S261" s="44" t="s">
        <v>21</v>
      </c>
      <c r="T261" s="44" t="s">
        <v>389</v>
      </c>
      <c r="U261" s="44">
        <v>-72.395353999999998</v>
      </c>
      <c r="V261" s="44">
        <v>5.3516640000000004</v>
      </c>
    </row>
    <row r="262" spans="1:22" ht="15.75" customHeight="1">
      <c r="A262" s="48">
        <v>342</v>
      </c>
      <c r="B262" s="24" t="s">
        <v>50</v>
      </c>
      <c r="C262" s="24" t="s">
        <v>373</v>
      </c>
      <c r="D262" s="25" t="s">
        <v>326</v>
      </c>
      <c r="E262" s="24">
        <v>10</v>
      </c>
      <c r="F262" s="24">
        <v>4</v>
      </c>
      <c r="G262" s="43">
        <v>0.57999999999999996</v>
      </c>
      <c r="H262" s="43">
        <v>0.18462000000000001</v>
      </c>
      <c r="I262" s="26">
        <v>8</v>
      </c>
      <c r="J262" s="26">
        <v>4</v>
      </c>
      <c r="K262" s="27">
        <v>2149378.7400000002</v>
      </c>
      <c r="L262" s="27">
        <v>5066967.1519999998</v>
      </c>
      <c r="M262" s="28">
        <v>2.6769999999999999E-2</v>
      </c>
      <c r="N262" s="29">
        <v>0.20345099999999999</v>
      </c>
      <c r="O262" s="25">
        <v>0.76</v>
      </c>
      <c r="P262" s="35">
        <v>50.265481999999999</v>
      </c>
      <c r="Q262" s="44" t="s">
        <v>398</v>
      </c>
      <c r="R262" s="44" t="s">
        <v>403</v>
      </c>
      <c r="S262" s="44" t="s">
        <v>21</v>
      </c>
      <c r="T262" s="44" t="s">
        <v>389</v>
      </c>
      <c r="U262" s="44">
        <v>-72.395335000000003</v>
      </c>
      <c r="V262" s="44">
        <v>5.3516279999999998</v>
      </c>
    </row>
    <row r="263" spans="1:22" ht="15.75" customHeight="1">
      <c r="A263" s="48">
        <v>343</v>
      </c>
      <c r="B263" s="24" t="s">
        <v>382</v>
      </c>
      <c r="C263" s="24" t="s">
        <v>381</v>
      </c>
      <c r="D263" s="25" t="s">
        <v>31</v>
      </c>
      <c r="E263" s="24">
        <v>12</v>
      </c>
      <c r="F263" s="24">
        <v>4</v>
      </c>
      <c r="G263" s="43">
        <v>0.43</v>
      </c>
      <c r="H263" s="43">
        <v>0.13687299999999999</v>
      </c>
      <c r="I263" s="26">
        <v>9</v>
      </c>
      <c r="J263" s="26">
        <v>4.5</v>
      </c>
      <c r="K263" s="27">
        <v>2149375.6329999999</v>
      </c>
      <c r="L263" s="27">
        <v>5066964.3739999998</v>
      </c>
      <c r="M263" s="28">
        <v>1.4714E-2</v>
      </c>
      <c r="N263" s="29">
        <v>0.134191</v>
      </c>
      <c r="O263" s="25">
        <v>0.76</v>
      </c>
      <c r="P263" s="35">
        <v>63.617251000000003</v>
      </c>
      <c r="Q263" s="44" t="s">
        <v>398</v>
      </c>
      <c r="R263" s="44" t="s">
        <v>403</v>
      </c>
      <c r="S263" s="44" t="s">
        <v>52</v>
      </c>
      <c r="T263" s="44" t="s">
        <v>389</v>
      </c>
      <c r="U263" s="44">
        <v>-72.395359999999997</v>
      </c>
      <c r="V263" s="44">
        <v>5.3516000000000004</v>
      </c>
    </row>
    <row r="264" spans="1:22" ht="15.75" customHeight="1">
      <c r="A264" s="48">
        <v>344</v>
      </c>
      <c r="B264" s="24" t="s">
        <v>50</v>
      </c>
      <c r="C264" s="24" t="s">
        <v>373</v>
      </c>
      <c r="D264" s="25" t="s">
        <v>326</v>
      </c>
      <c r="E264" s="24">
        <v>12</v>
      </c>
      <c r="F264" s="24">
        <v>5</v>
      </c>
      <c r="G264" s="43">
        <v>1.07</v>
      </c>
      <c r="H264" s="43">
        <v>0.34059200000000001</v>
      </c>
      <c r="I264" s="26">
        <v>8</v>
      </c>
      <c r="J264" s="26">
        <v>4</v>
      </c>
      <c r="K264" s="27">
        <v>2149375.233</v>
      </c>
      <c r="L264" s="27">
        <v>5066965.7</v>
      </c>
      <c r="M264" s="28">
        <v>9.1107999999999995E-2</v>
      </c>
      <c r="N264" s="29">
        <v>0.83090699999999995</v>
      </c>
      <c r="O264" s="25">
        <v>0.76</v>
      </c>
      <c r="P264" s="35">
        <v>50.265481999999999</v>
      </c>
      <c r="Q264" s="44" t="s">
        <v>70</v>
      </c>
      <c r="R264" s="44" t="s">
        <v>403</v>
      </c>
      <c r="S264" s="44" t="s">
        <v>21</v>
      </c>
      <c r="T264" s="44" t="s">
        <v>389</v>
      </c>
      <c r="U264" s="44">
        <v>-72.395347999999998</v>
      </c>
      <c r="V264" s="44">
        <v>5.3515969999999999</v>
      </c>
    </row>
    <row r="265" spans="1:22" ht="15.75" customHeight="1">
      <c r="A265" s="48">
        <v>345</v>
      </c>
      <c r="B265" s="24" t="s">
        <v>96</v>
      </c>
      <c r="C265" s="24" t="s">
        <v>97</v>
      </c>
      <c r="D265" s="25" t="s">
        <v>37</v>
      </c>
      <c r="E265" s="24">
        <v>12</v>
      </c>
      <c r="F265" s="24">
        <v>4</v>
      </c>
      <c r="G265" s="43">
        <v>0.56999999999999995</v>
      </c>
      <c r="H265" s="43">
        <v>0.18143699999999999</v>
      </c>
      <c r="I265" s="26">
        <v>8</v>
      </c>
      <c r="J265" s="26">
        <v>4</v>
      </c>
      <c r="K265" s="27">
        <v>2149372.2050000001</v>
      </c>
      <c r="L265" s="27">
        <v>5066967.32</v>
      </c>
      <c r="M265" s="28">
        <v>2.5855E-2</v>
      </c>
      <c r="N265" s="29">
        <v>0.235795</v>
      </c>
      <c r="O265" s="25">
        <v>0.76</v>
      </c>
      <c r="P265" s="35">
        <v>50.265481999999999</v>
      </c>
      <c r="Q265" s="44" t="s">
        <v>398</v>
      </c>
      <c r="R265" s="44" t="s">
        <v>403</v>
      </c>
      <c r="S265" s="44" t="s">
        <v>21</v>
      </c>
      <c r="T265" s="44" t="s">
        <v>389</v>
      </c>
      <c r="U265" s="44">
        <v>-72.395334000000005</v>
      </c>
      <c r="V265" s="44">
        <v>5.3515689999999996</v>
      </c>
    </row>
    <row r="266" spans="1:22" ht="15.75" hidden="1" customHeight="1">
      <c r="A266" s="48">
        <v>346</v>
      </c>
      <c r="B266" s="24" t="s">
        <v>50</v>
      </c>
      <c r="C266" s="24" t="s">
        <v>373</v>
      </c>
      <c r="D266" s="25" t="s">
        <v>326</v>
      </c>
      <c r="E266" s="24">
        <v>12</v>
      </c>
      <c r="F266" s="24">
        <v>4</v>
      </c>
      <c r="G266" s="43">
        <v>1.58</v>
      </c>
      <c r="H266" s="43">
        <v>0.50292999999999999</v>
      </c>
      <c r="I266" s="26">
        <v>8</v>
      </c>
      <c r="J266" s="26">
        <v>4</v>
      </c>
      <c r="K266" s="27">
        <v>2149360.0660000001</v>
      </c>
      <c r="L266" s="27">
        <v>5066965.5860000001</v>
      </c>
      <c r="M266" s="28">
        <v>0.198657</v>
      </c>
      <c r="N266" s="29">
        <v>1.8117540000000001</v>
      </c>
      <c r="O266" s="25">
        <v>0.76</v>
      </c>
      <c r="P266" s="35">
        <v>50.265481999999999</v>
      </c>
      <c r="Q266" s="44" t="s">
        <v>398</v>
      </c>
      <c r="R266" s="44" t="s">
        <v>109</v>
      </c>
      <c r="S266" s="44" t="s">
        <v>21</v>
      </c>
      <c r="T266" s="44" t="s">
        <v>389</v>
      </c>
      <c r="U266" s="44">
        <v>-72.395348999999996</v>
      </c>
      <c r="V266" s="44">
        <v>5.3514590000000002</v>
      </c>
    </row>
    <row r="267" spans="1:22" ht="15.75" hidden="1" customHeight="1">
      <c r="A267" s="48">
        <v>347</v>
      </c>
      <c r="B267" s="24" t="s">
        <v>96</v>
      </c>
      <c r="C267" s="24" t="s">
        <v>97</v>
      </c>
      <c r="D267" s="25" t="s">
        <v>37</v>
      </c>
      <c r="E267" s="24">
        <v>9</v>
      </c>
      <c r="F267" s="24">
        <v>4</v>
      </c>
      <c r="G267" s="43">
        <v>0.32</v>
      </c>
      <c r="H267" s="43">
        <v>0.10185900000000001</v>
      </c>
      <c r="I267" s="26">
        <v>9</v>
      </c>
      <c r="J267" s="26">
        <v>4.5</v>
      </c>
      <c r="K267" s="27">
        <v>2149358.3840000001</v>
      </c>
      <c r="L267" s="27">
        <v>5066963.3260000004</v>
      </c>
      <c r="M267" s="28">
        <v>8.149E-3</v>
      </c>
      <c r="N267" s="29">
        <v>5.5737000000000002E-2</v>
      </c>
      <c r="O267" s="25">
        <v>0.76</v>
      </c>
      <c r="P267" s="35">
        <v>63.617251000000003</v>
      </c>
      <c r="Q267" s="44" t="s">
        <v>398</v>
      </c>
      <c r="R267" s="44" t="s">
        <v>109</v>
      </c>
      <c r="S267" s="44" t="s">
        <v>21</v>
      </c>
      <c r="T267" s="44" t="s">
        <v>389</v>
      </c>
      <c r="U267" s="44">
        <v>-72.39537</v>
      </c>
      <c r="V267" s="44">
        <v>5.3514439999999999</v>
      </c>
    </row>
    <row r="268" spans="1:22" ht="15.75" hidden="1" customHeight="1">
      <c r="A268" s="48">
        <v>348</v>
      </c>
      <c r="B268" s="24" t="s">
        <v>22</v>
      </c>
      <c r="C268" s="24" t="s">
        <v>345</v>
      </c>
      <c r="D268" s="25" t="s">
        <v>20</v>
      </c>
      <c r="E268" s="24">
        <v>10</v>
      </c>
      <c r="F268" s="24">
        <v>4</v>
      </c>
      <c r="G268" s="43">
        <v>0.93</v>
      </c>
      <c r="H268" s="43">
        <v>0.29602800000000001</v>
      </c>
      <c r="I268" s="26">
        <v>8</v>
      </c>
      <c r="J268" s="26">
        <v>4</v>
      </c>
      <c r="K268" s="27">
        <v>2149354.3149999999</v>
      </c>
      <c r="L268" s="27">
        <v>5066958.2479999997</v>
      </c>
      <c r="M268" s="28">
        <v>6.8826999999999999E-2</v>
      </c>
      <c r="N268" s="29">
        <v>0.52308200000000005</v>
      </c>
      <c r="O268" s="25">
        <v>0.76</v>
      </c>
      <c r="P268" s="35">
        <v>50.265481999999999</v>
      </c>
      <c r="Q268" s="44" t="s">
        <v>398</v>
      </c>
      <c r="R268" s="44" t="s">
        <v>109</v>
      </c>
      <c r="S268" s="44" t="s">
        <v>21</v>
      </c>
      <c r="T268" s="44" t="s">
        <v>389</v>
      </c>
      <c r="U268" s="44">
        <v>-72.395415999999997</v>
      </c>
      <c r="V268" s="44">
        <v>5.351407</v>
      </c>
    </row>
    <row r="269" spans="1:22" ht="15.75" customHeight="1">
      <c r="A269" s="48">
        <v>349</v>
      </c>
      <c r="B269" s="24" t="s">
        <v>382</v>
      </c>
      <c r="C269" s="24" t="s">
        <v>381</v>
      </c>
      <c r="D269" s="25" t="s">
        <v>31</v>
      </c>
      <c r="E269" s="24">
        <v>6</v>
      </c>
      <c r="F269" s="24">
        <v>2</v>
      </c>
      <c r="G269" s="43">
        <v>0.33</v>
      </c>
      <c r="H269" s="43">
        <v>0.105042</v>
      </c>
      <c r="I269" s="26">
        <v>6</v>
      </c>
      <c r="J269" s="26">
        <v>3</v>
      </c>
      <c r="K269" s="27">
        <v>2149375.591</v>
      </c>
      <c r="L269" s="27">
        <v>5066969.8940000003</v>
      </c>
      <c r="M269" s="28">
        <v>8.6660000000000001E-3</v>
      </c>
      <c r="N269" s="29">
        <v>3.9516999999999997E-2</v>
      </c>
      <c r="O269" s="25">
        <v>0.76</v>
      </c>
      <c r="P269" s="35">
        <v>28.274334</v>
      </c>
      <c r="Q269" s="44" t="s">
        <v>398</v>
      </c>
      <c r="R269" s="44" t="s">
        <v>403</v>
      </c>
      <c r="S269" s="44" t="s">
        <v>21</v>
      </c>
      <c r="T269" s="44" t="s">
        <v>389</v>
      </c>
      <c r="U269" s="44">
        <v>-72.395309999999995</v>
      </c>
      <c r="V269" s="44">
        <v>5.3516000000000004</v>
      </c>
    </row>
    <row r="270" spans="1:22" ht="15.75" customHeight="1">
      <c r="A270" s="48">
        <v>350</v>
      </c>
      <c r="B270" s="24" t="s">
        <v>96</v>
      </c>
      <c r="C270" s="24" t="s">
        <v>97</v>
      </c>
      <c r="D270" s="25" t="s">
        <v>37</v>
      </c>
      <c r="E270" s="24">
        <v>12</v>
      </c>
      <c r="F270" s="24">
        <v>6</v>
      </c>
      <c r="G270" s="43">
        <v>0.62</v>
      </c>
      <c r="H270" s="43">
        <v>0.197352</v>
      </c>
      <c r="I270" s="26">
        <v>10</v>
      </c>
      <c r="J270" s="26">
        <v>5</v>
      </c>
      <c r="K270" s="27">
        <v>2149377.304</v>
      </c>
      <c r="L270" s="27">
        <v>5066972.1220000004</v>
      </c>
      <c r="M270" s="28">
        <v>3.0589999999999999E-2</v>
      </c>
      <c r="N270" s="29">
        <v>0.27897699999999997</v>
      </c>
      <c r="O270" s="25">
        <v>0.76</v>
      </c>
      <c r="P270" s="35">
        <v>78.539816000000002</v>
      </c>
      <c r="Q270" s="44" t="s">
        <v>398</v>
      </c>
      <c r="R270" s="44" t="s">
        <v>403</v>
      </c>
      <c r="S270" s="44" t="s">
        <v>21</v>
      </c>
      <c r="T270" s="44" t="s">
        <v>389</v>
      </c>
      <c r="U270" s="44">
        <v>-72.395290000000003</v>
      </c>
      <c r="V270" s="44">
        <v>5.3516149999999998</v>
      </c>
    </row>
    <row r="271" spans="1:22" ht="15.75" customHeight="1">
      <c r="A271" s="48">
        <v>351</v>
      </c>
      <c r="B271" s="24" t="s">
        <v>382</v>
      </c>
      <c r="C271" s="24" t="s">
        <v>381</v>
      </c>
      <c r="D271" s="25" t="s">
        <v>31</v>
      </c>
      <c r="E271" s="24">
        <v>10</v>
      </c>
      <c r="F271" s="24">
        <v>3</v>
      </c>
      <c r="G271" s="43">
        <v>0.42</v>
      </c>
      <c r="H271" s="43">
        <v>0.13369</v>
      </c>
      <c r="I271" s="26">
        <v>8</v>
      </c>
      <c r="J271" s="26">
        <v>4</v>
      </c>
      <c r="K271" s="27">
        <v>2149380.7119999998</v>
      </c>
      <c r="L271" s="27">
        <v>5066973.6150000002</v>
      </c>
      <c r="M271" s="28">
        <v>1.4037000000000001E-2</v>
      </c>
      <c r="N271" s="29">
        <v>0.106685</v>
      </c>
      <c r="O271" s="25">
        <v>0.76</v>
      </c>
      <c r="P271" s="35">
        <v>50.265481999999999</v>
      </c>
      <c r="Q271" s="44" t="s">
        <v>398</v>
      </c>
      <c r="R271" s="44" t="s">
        <v>403</v>
      </c>
      <c r="S271" s="44" t="s">
        <v>21</v>
      </c>
      <c r="T271" s="44" t="s">
        <v>389</v>
      </c>
      <c r="U271" s="44">
        <v>-72.395276999999993</v>
      </c>
      <c r="V271" s="44">
        <v>5.3516459999999997</v>
      </c>
    </row>
    <row r="272" spans="1:22" ht="15.75" customHeight="1">
      <c r="A272" s="48">
        <v>353</v>
      </c>
      <c r="B272" s="24" t="s">
        <v>96</v>
      </c>
      <c r="C272" s="24" t="s">
        <v>97</v>
      </c>
      <c r="D272" s="25" t="s">
        <v>37</v>
      </c>
      <c r="E272" s="24">
        <v>10</v>
      </c>
      <c r="F272" s="24">
        <v>6</v>
      </c>
      <c r="G272" s="43">
        <v>0.33</v>
      </c>
      <c r="H272" s="43">
        <v>0.105042</v>
      </c>
      <c r="I272" s="26">
        <v>9</v>
      </c>
      <c r="J272" s="26">
        <v>4.5</v>
      </c>
      <c r="K272" s="27">
        <v>2149382.2289999998</v>
      </c>
      <c r="L272" s="27">
        <v>5066975.4840000002</v>
      </c>
      <c r="M272" s="28">
        <v>8.6660000000000001E-3</v>
      </c>
      <c r="N272" s="29">
        <v>6.5861000000000003E-2</v>
      </c>
      <c r="O272" s="25">
        <v>0.76</v>
      </c>
      <c r="P272" s="35">
        <v>63.617251000000003</v>
      </c>
      <c r="Q272" s="44" t="s">
        <v>398</v>
      </c>
      <c r="R272" s="44" t="s">
        <v>403</v>
      </c>
      <c r="S272" s="44" t="s">
        <v>21</v>
      </c>
      <c r="T272" s="44" t="s">
        <v>389</v>
      </c>
      <c r="U272" s="44">
        <v>-72.395259999999993</v>
      </c>
      <c r="V272" s="44">
        <v>5.3516599999999999</v>
      </c>
    </row>
    <row r="273" spans="1:22" ht="15.75" customHeight="1">
      <c r="A273" s="48">
        <v>354</v>
      </c>
      <c r="B273" s="24" t="s">
        <v>382</v>
      </c>
      <c r="C273" s="24" t="s">
        <v>381</v>
      </c>
      <c r="D273" s="25" t="s">
        <v>31</v>
      </c>
      <c r="E273" s="24">
        <v>9</v>
      </c>
      <c r="F273" s="24">
        <v>2</v>
      </c>
      <c r="G273" s="43">
        <v>0.52</v>
      </c>
      <c r="H273" s="43">
        <v>0.165521</v>
      </c>
      <c r="I273" s="26">
        <v>7</v>
      </c>
      <c r="J273" s="26">
        <v>3.5</v>
      </c>
      <c r="K273" s="27">
        <v>2149380.071</v>
      </c>
      <c r="L273" s="27">
        <v>5066979.5590000004</v>
      </c>
      <c r="M273" s="28">
        <v>2.1517999999999999E-2</v>
      </c>
      <c r="N273" s="29">
        <v>0.14718100000000001</v>
      </c>
      <c r="O273" s="25">
        <v>0.76</v>
      </c>
      <c r="P273" s="35">
        <v>38.48451</v>
      </c>
      <c r="Q273" s="44" t="s">
        <v>398</v>
      </c>
      <c r="R273" s="44" t="s">
        <v>403</v>
      </c>
      <c r="S273" s="44" t="s">
        <v>21</v>
      </c>
      <c r="T273" s="44" t="s">
        <v>389</v>
      </c>
      <c r="U273" s="44">
        <v>-72.395223000000001</v>
      </c>
      <c r="V273" s="44">
        <v>5.3516399999999997</v>
      </c>
    </row>
    <row r="274" spans="1:22" ht="15.75" customHeight="1">
      <c r="A274" s="48">
        <v>355</v>
      </c>
      <c r="B274" s="24" t="s">
        <v>35</v>
      </c>
      <c r="C274" s="24" t="s">
        <v>368</v>
      </c>
      <c r="D274" s="25" t="s">
        <v>326</v>
      </c>
      <c r="E274" s="24">
        <v>12</v>
      </c>
      <c r="F274" s="24">
        <v>6</v>
      </c>
      <c r="G274" s="43">
        <v>0.56000000000000005</v>
      </c>
      <c r="H274" s="43">
        <v>0.178254</v>
      </c>
      <c r="I274" s="26">
        <v>8</v>
      </c>
      <c r="J274" s="26">
        <v>4</v>
      </c>
      <c r="K274" s="27">
        <v>2149379.193</v>
      </c>
      <c r="L274" s="27">
        <v>5066981.9689999996</v>
      </c>
      <c r="M274" s="28">
        <v>2.4955000000000001E-2</v>
      </c>
      <c r="N274" s="29">
        <v>0.22759399999999999</v>
      </c>
      <c r="O274" s="25">
        <v>0.76</v>
      </c>
      <c r="P274" s="35">
        <v>50.265481999999999</v>
      </c>
      <c r="Q274" s="44" t="s">
        <v>398</v>
      </c>
      <c r="R274" s="44" t="s">
        <v>403</v>
      </c>
      <c r="S274" s="44" t="s">
        <v>21</v>
      </c>
      <c r="T274" s="44" t="s">
        <v>389</v>
      </c>
      <c r="U274" s="44">
        <v>-72.395201</v>
      </c>
      <c r="V274" s="44">
        <v>5.3516320000000004</v>
      </c>
    </row>
    <row r="275" spans="1:22" ht="15.75" customHeight="1">
      <c r="A275" s="48">
        <v>356</v>
      </c>
      <c r="B275" s="24" t="s">
        <v>50</v>
      </c>
      <c r="C275" s="24" t="s">
        <v>373</v>
      </c>
      <c r="D275" s="25" t="s">
        <v>326</v>
      </c>
      <c r="E275" s="24">
        <v>12</v>
      </c>
      <c r="F275" s="24">
        <v>7</v>
      </c>
      <c r="G275" s="43">
        <v>0.96</v>
      </c>
      <c r="H275" s="43">
        <v>0.30557699999999999</v>
      </c>
      <c r="I275" s="26">
        <v>8</v>
      </c>
      <c r="J275" s="26">
        <v>4</v>
      </c>
      <c r="K275" s="27">
        <v>2149378.4350000001</v>
      </c>
      <c r="L275" s="27">
        <v>5066977.1430000002</v>
      </c>
      <c r="M275" s="28">
        <v>7.3339000000000001E-2</v>
      </c>
      <c r="N275" s="29">
        <v>0.668848</v>
      </c>
      <c r="O275" s="25">
        <v>0.76</v>
      </c>
      <c r="P275" s="35">
        <v>50.265481999999999</v>
      </c>
      <c r="Q275" s="44" t="s">
        <v>111</v>
      </c>
      <c r="R275" s="44" t="s">
        <v>403</v>
      </c>
      <c r="S275" s="44" t="s">
        <v>21</v>
      </c>
      <c r="T275" s="44" t="s">
        <v>389</v>
      </c>
      <c r="U275" s="44">
        <v>-72.395245000000003</v>
      </c>
      <c r="V275" s="44">
        <v>5.3516250000000003</v>
      </c>
    </row>
    <row r="276" spans="1:22" ht="15.75" customHeight="1">
      <c r="A276" s="48">
        <v>357</v>
      </c>
      <c r="B276" s="24" t="s">
        <v>96</v>
      </c>
      <c r="C276" s="24" t="s">
        <v>97</v>
      </c>
      <c r="D276" s="25" t="s">
        <v>37</v>
      </c>
      <c r="E276" s="24">
        <v>12</v>
      </c>
      <c r="F276" s="24">
        <v>4</v>
      </c>
      <c r="G276" s="43">
        <v>0.54</v>
      </c>
      <c r="H276" s="43">
        <v>0.17188700000000001</v>
      </c>
      <c r="I276" s="26">
        <v>9</v>
      </c>
      <c r="J276" s="26">
        <v>4.5</v>
      </c>
      <c r="K276" s="27">
        <v>2149377.7480000001</v>
      </c>
      <c r="L276" s="27">
        <v>5066982.5219999999</v>
      </c>
      <c r="M276" s="28">
        <v>2.3205E-2</v>
      </c>
      <c r="N276" s="29">
        <v>0.21162800000000001</v>
      </c>
      <c r="O276" s="25">
        <v>0.76</v>
      </c>
      <c r="P276" s="35">
        <v>63.617251000000003</v>
      </c>
      <c r="Q276" s="44" t="s">
        <v>398</v>
      </c>
      <c r="R276" s="44" t="s">
        <v>403</v>
      </c>
      <c r="S276" s="44" t="s">
        <v>21</v>
      </c>
      <c r="T276" s="44" t="s">
        <v>389</v>
      </c>
      <c r="U276" s="44">
        <v>-72.395195999999999</v>
      </c>
      <c r="V276" s="44">
        <v>5.3516190000000003</v>
      </c>
    </row>
    <row r="277" spans="1:22" ht="15.75" customHeight="1">
      <c r="A277" s="48">
        <v>358</v>
      </c>
      <c r="B277" s="24" t="s">
        <v>96</v>
      </c>
      <c r="C277" s="24" t="s">
        <v>97</v>
      </c>
      <c r="D277" s="25" t="s">
        <v>37</v>
      </c>
      <c r="E277" s="24">
        <v>10</v>
      </c>
      <c r="F277" s="24">
        <v>4</v>
      </c>
      <c r="G277" s="43">
        <v>0.44</v>
      </c>
      <c r="H277" s="43">
        <v>0.14005600000000001</v>
      </c>
      <c r="I277" s="26">
        <v>8</v>
      </c>
      <c r="J277" s="26">
        <v>4</v>
      </c>
      <c r="K277" s="27">
        <v>2149371.409</v>
      </c>
      <c r="L277" s="27">
        <v>5066973.9450000003</v>
      </c>
      <c r="M277" s="28">
        <v>1.5406E-2</v>
      </c>
      <c r="N277" s="29">
        <v>0.117087</v>
      </c>
      <c r="O277" s="25">
        <v>0.76</v>
      </c>
      <c r="P277" s="35">
        <v>50.265481999999999</v>
      </c>
      <c r="Q277" s="44" t="s">
        <v>61</v>
      </c>
      <c r="R277" s="44" t="s">
        <v>403</v>
      </c>
      <c r="S277" s="44" t="s">
        <v>21</v>
      </c>
      <c r="T277" s="44" t="s">
        <v>389</v>
      </c>
      <c r="U277" s="44">
        <v>-72.395274000000001</v>
      </c>
      <c r="V277" s="44">
        <v>5.3515620000000004</v>
      </c>
    </row>
    <row r="278" spans="1:22" ht="15.75" customHeight="1">
      <c r="A278" s="48">
        <v>359</v>
      </c>
      <c r="B278" s="24" t="s">
        <v>50</v>
      </c>
      <c r="C278" s="24" t="s">
        <v>373</v>
      </c>
      <c r="D278" s="25" t="s">
        <v>326</v>
      </c>
      <c r="E278" s="24">
        <v>12</v>
      </c>
      <c r="F278" s="24">
        <v>5</v>
      </c>
      <c r="G278" s="43">
        <v>1.67</v>
      </c>
      <c r="H278" s="43">
        <v>0.53157799999999999</v>
      </c>
      <c r="I278" s="26">
        <v>8</v>
      </c>
      <c r="J278" s="26">
        <v>4</v>
      </c>
      <c r="K278" s="27">
        <v>2149373.7689999999</v>
      </c>
      <c r="L278" s="27">
        <v>5066974.1610000003</v>
      </c>
      <c r="M278" s="28">
        <v>0.22193399999999999</v>
      </c>
      <c r="N278" s="29">
        <v>2.024035</v>
      </c>
      <c r="O278" s="25">
        <v>0.76</v>
      </c>
      <c r="P278" s="35">
        <v>50.265481999999999</v>
      </c>
      <c r="Q278" s="44" t="s">
        <v>398</v>
      </c>
      <c r="R278" s="44" t="s">
        <v>403</v>
      </c>
      <c r="S278" s="44" t="s">
        <v>21</v>
      </c>
      <c r="T278" s="44" t="s">
        <v>389</v>
      </c>
      <c r="U278" s="44">
        <v>-72.395272000000006</v>
      </c>
      <c r="V278" s="44">
        <v>5.3515829999999998</v>
      </c>
    </row>
    <row r="279" spans="1:22" ht="15.75" customHeight="1">
      <c r="A279" s="48">
        <v>360</v>
      </c>
      <c r="B279" s="24" t="s">
        <v>38</v>
      </c>
      <c r="C279" s="24" t="s">
        <v>383</v>
      </c>
      <c r="D279" s="25" t="s">
        <v>39</v>
      </c>
      <c r="E279" s="24">
        <v>12</v>
      </c>
      <c r="F279" s="24">
        <v>4</v>
      </c>
      <c r="G279" s="43">
        <v>0.41</v>
      </c>
      <c r="H279" s="43">
        <v>0.13050700000000001</v>
      </c>
      <c r="I279" s="26">
        <v>8</v>
      </c>
      <c r="J279" s="26">
        <v>4</v>
      </c>
      <c r="K279" s="27">
        <v>2149373.7710000002</v>
      </c>
      <c r="L279" s="27">
        <v>5066978.6940000001</v>
      </c>
      <c r="M279" s="28">
        <v>1.3377E-2</v>
      </c>
      <c r="N279" s="29">
        <v>0.121998</v>
      </c>
      <c r="O279" s="25">
        <v>0.76</v>
      </c>
      <c r="P279" s="35">
        <v>50.265481999999999</v>
      </c>
      <c r="Q279" s="44" t="s">
        <v>398</v>
      </c>
      <c r="R279" s="44" t="s">
        <v>403</v>
      </c>
      <c r="S279" s="44" t="s">
        <v>52</v>
      </c>
      <c r="T279" s="44" t="s">
        <v>389</v>
      </c>
      <c r="U279" s="44">
        <v>-72.395230999999995</v>
      </c>
      <c r="V279" s="44">
        <v>5.3515829999999998</v>
      </c>
    </row>
    <row r="280" spans="1:22" ht="15.75" customHeight="1">
      <c r="A280" s="48">
        <v>361</v>
      </c>
      <c r="B280" s="24" t="s">
        <v>96</v>
      </c>
      <c r="C280" s="24" t="s">
        <v>97</v>
      </c>
      <c r="D280" s="25" t="s">
        <v>37</v>
      </c>
      <c r="E280" s="24">
        <v>12</v>
      </c>
      <c r="F280" s="24">
        <v>4</v>
      </c>
      <c r="G280" s="43">
        <v>0.59</v>
      </c>
      <c r="H280" s="43">
        <v>0.187803</v>
      </c>
      <c r="I280" s="26">
        <v>11</v>
      </c>
      <c r="J280" s="26">
        <v>5.5</v>
      </c>
      <c r="K280" s="27">
        <v>2149367.63</v>
      </c>
      <c r="L280" s="27">
        <v>5066977.6960000005</v>
      </c>
      <c r="M280" s="28">
        <v>2.7701E-2</v>
      </c>
      <c r="N280" s="29">
        <v>0.25263200000000002</v>
      </c>
      <c r="O280" s="25">
        <v>0.76</v>
      </c>
      <c r="P280" s="35">
        <v>95.033178000000007</v>
      </c>
      <c r="Q280" s="44" t="s">
        <v>398</v>
      </c>
      <c r="R280" s="44" t="s">
        <v>403</v>
      </c>
      <c r="S280" s="44" t="s">
        <v>51</v>
      </c>
      <c r="T280" s="44" t="s">
        <v>389</v>
      </c>
      <c r="U280" s="44">
        <v>-72.395240000000001</v>
      </c>
      <c r="V280" s="44">
        <v>5.3515280000000001</v>
      </c>
    </row>
    <row r="281" spans="1:22" ht="15.75" customHeight="1">
      <c r="A281" s="48">
        <v>362</v>
      </c>
      <c r="B281" s="24" t="s">
        <v>382</v>
      </c>
      <c r="C281" s="24" t="s">
        <v>381</v>
      </c>
      <c r="D281" s="25" t="s">
        <v>31</v>
      </c>
      <c r="E281" s="24">
        <v>9</v>
      </c>
      <c r="F281" s="24">
        <v>2</v>
      </c>
      <c r="G281" s="43">
        <v>0.41</v>
      </c>
      <c r="H281" s="43">
        <v>0.13050700000000001</v>
      </c>
      <c r="I281" s="26">
        <v>10</v>
      </c>
      <c r="J281" s="26">
        <v>5</v>
      </c>
      <c r="K281" s="27">
        <v>2149370.9539999999</v>
      </c>
      <c r="L281" s="27">
        <v>5066980.1720000003</v>
      </c>
      <c r="M281" s="28">
        <v>1.3377E-2</v>
      </c>
      <c r="N281" s="29">
        <v>9.1497999999999996E-2</v>
      </c>
      <c r="O281" s="25">
        <v>0.76</v>
      </c>
      <c r="P281" s="35">
        <v>78.539816000000002</v>
      </c>
      <c r="Q281" s="44" t="s">
        <v>398</v>
      </c>
      <c r="R281" s="44" t="s">
        <v>403</v>
      </c>
      <c r="S281" s="44" t="s">
        <v>51</v>
      </c>
      <c r="T281" s="44" t="s">
        <v>389</v>
      </c>
      <c r="U281" s="44">
        <v>-72.395218</v>
      </c>
      <c r="V281" s="44">
        <v>5.3515579999999998</v>
      </c>
    </row>
    <row r="282" spans="1:22" ht="15.75" customHeight="1">
      <c r="A282" s="48">
        <v>363</v>
      </c>
      <c r="B282" s="24" t="s">
        <v>35</v>
      </c>
      <c r="C282" s="24" t="s">
        <v>368</v>
      </c>
      <c r="D282" s="25" t="s">
        <v>326</v>
      </c>
      <c r="E282" s="24">
        <v>12</v>
      </c>
      <c r="F282" s="24">
        <v>5</v>
      </c>
      <c r="G282" s="43">
        <v>0.51</v>
      </c>
      <c r="H282" s="43">
        <v>0.16233800000000001</v>
      </c>
      <c r="I282" s="26">
        <v>8</v>
      </c>
      <c r="J282" s="26">
        <v>4</v>
      </c>
      <c r="K282" s="27">
        <v>2149368.983</v>
      </c>
      <c r="L282" s="27">
        <v>5066986.62</v>
      </c>
      <c r="M282" s="28">
        <v>2.0698000000000001E-2</v>
      </c>
      <c r="N282" s="29">
        <v>0.18876699999999999</v>
      </c>
      <c r="O282" s="25">
        <v>0.76</v>
      </c>
      <c r="P282" s="35">
        <v>50.265481999999999</v>
      </c>
      <c r="Q282" s="44" t="s">
        <v>398</v>
      </c>
      <c r="R282" s="44" t="s">
        <v>403</v>
      </c>
      <c r="S282" s="44" t="s">
        <v>52</v>
      </c>
      <c r="T282" s="44" t="s">
        <v>389</v>
      </c>
      <c r="U282" s="44">
        <v>-72.395159000000007</v>
      </c>
      <c r="V282" s="44">
        <v>5.35154</v>
      </c>
    </row>
    <row r="283" spans="1:22" ht="15.75" customHeight="1">
      <c r="A283" s="48">
        <v>364</v>
      </c>
      <c r="B283" s="24" t="s">
        <v>96</v>
      </c>
      <c r="C283" s="24" t="s">
        <v>97</v>
      </c>
      <c r="D283" s="25" t="s">
        <v>37</v>
      </c>
      <c r="E283" s="24">
        <v>12</v>
      </c>
      <c r="F283" s="24">
        <v>6</v>
      </c>
      <c r="G283" s="43">
        <v>0.51</v>
      </c>
      <c r="H283" s="43">
        <v>0.16233800000000001</v>
      </c>
      <c r="I283" s="26">
        <v>8</v>
      </c>
      <c r="J283" s="26">
        <v>4</v>
      </c>
      <c r="K283" s="27">
        <v>2149371.548</v>
      </c>
      <c r="L283" s="27">
        <v>5066989.3940000003</v>
      </c>
      <c r="M283" s="28">
        <v>2.0698000000000001E-2</v>
      </c>
      <c r="N283" s="29">
        <v>0.18876699999999999</v>
      </c>
      <c r="O283" s="25">
        <v>0.76</v>
      </c>
      <c r="P283" s="35">
        <v>50.265481999999999</v>
      </c>
      <c r="Q283" s="44" t="s">
        <v>398</v>
      </c>
      <c r="R283" s="44" t="s">
        <v>403</v>
      </c>
      <c r="S283" s="44" t="s">
        <v>52</v>
      </c>
      <c r="T283" s="44" t="s">
        <v>389</v>
      </c>
      <c r="U283" s="44">
        <v>-72.395133999999999</v>
      </c>
      <c r="V283" s="44">
        <v>5.3515629999999996</v>
      </c>
    </row>
    <row r="284" spans="1:22" ht="15.75" customHeight="1">
      <c r="A284" s="48">
        <v>365</v>
      </c>
      <c r="B284" s="24" t="s">
        <v>30</v>
      </c>
      <c r="C284" s="24" t="s">
        <v>349</v>
      </c>
      <c r="D284" s="25" t="s">
        <v>31</v>
      </c>
      <c r="E284" s="24">
        <v>12</v>
      </c>
      <c r="F284" s="24">
        <v>6</v>
      </c>
      <c r="G284" s="43">
        <v>1.76</v>
      </c>
      <c r="H284" s="43">
        <v>0.56022499999999997</v>
      </c>
      <c r="I284" s="26">
        <v>8</v>
      </c>
      <c r="J284" s="26">
        <v>4</v>
      </c>
      <c r="K284" s="27">
        <v>2149372.122</v>
      </c>
      <c r="L284" s="27">
        <v>5066991.3269999996</v>
      </c>
      <c r="M284" s="28">
        <v>0.246499</v>
      </c>
      <c r="N284" s="29">
        <v>2.2480720000000001</v>
      </c>
      <c r="O284" s="25">
        <v>0.76</v>
      </c>
      <c r="P284" s="35">
        <v>50.265481999999999</v>
      </c>
      <c r="Q284" s="44" t="s">
        <v>398</v>
      </c>
      <c r="R284" s="44" t="s">
        <v>403</v>
      </c>
      <c r="S284" s="44" t="s">
        <v>52</v>
      </c>
      <c r="T284" s="44" t="s">
        <v>389</v>
      </c>
      <c r="U284" s="44">
        <v>-72.395116999999999</v>
      </c>
      <c r="V284" s="44">
        <v>5.3515680000000003</v>
      </c>
    </row>
    <row r="285" spans="1:22" ht="15.75" customHeight="1">
      <c r="A285" s="48">
        <v>366</v>
      </c>
      <c r="B285" s="24" t="s">
        <v>41</v>
      </c>
      <c r="C285" s="24" t="s">
        <v>344</v>
      </c>
      <c r="D285" s="25" t="s">
        <v>42</v>
      </c>
      <c r="E285" s="24">
        <v>12</v>
      </c>
      <c r="F285" s="24">
        <v>4</v>
      </c>
      <c r="G285" s="43">
        <v>0.65</v>
      </c>
      <c r="H285" s="43">
        <v>0.206901</v>
      </c>
      <c r="I285" s="26">
        <v>8</v>
      </c>
      <c r="J285" s="26">
        <v>4</v>
      </c>
      <c r="K285" s="27">
        <v>2149364.9339999999</v>
      </c>
      <c r="L285" s="27">
        <v>5066988.0820000004</v>
      </c>
      <c r="M285" s="28">
        <v>3.3620999999999998E-2</v>
      </c>
      <c r="N285" s="29">
        <v>0.30662800000000001</v>
      </c>
      <c r="O285" s="25">
        <v>0.76</v>
      </c>
      <c r="P285" s="35">
        <v>50.265481999999999</v>
      </c>
      <c r="Q285" s="44" t="s">
        <v>398</v>
      </c>
      <c r="R285" s="44" t="s">
        <v>403</v>
      </c>
      <c r="S285" s="44" t="s">
        <v>51</v>
      </c>
      <c r="T285" s="44" t="s">
        <v>389</v>
      </c>
      <c r="U285" s="44">
        <v>-72.395145999999997</v>
      </c>
      <c r="V285" s="44">
        <v>5.3515030000000001</v>
      </c>
    </row>
    <row r="286" spans="1:22" ht="15.75" customHeight="1">
      <c r="A286" s="48">
        <v>367</v>
      </c>
      <c r="B286" s="24" t="s">
        <v>26</v>
      </c>
      <c r="C286" s="24" t="s">
        <v>357</v>
      </c>
      <c r="D286" s="25" t="s">
        <v>326</v>
      </c>
      <c r="E286" s="24">
        <v>12</v>
      </c>
      <c r="F286" s="24">
        <v>6</v>
      </c>
      <c r="G286" s="43">
        <v>0.79</v>
      </c>
      <c r="H286" s="43">
        <v>0.25146499999999999</v>
      </c>
      <c r="I286" s="26">
        <v>8</v>
      </c>
      <c r="J286" s="26">
        <v>4</v>
      </c>
      <c r="K286" s="27">
        <v>2149363.7820000001</v>
      </c>
      <c r="L286" s="27">
        <v>5066986.7690000003</v>
      </c>
      <c r="M286" s="28">
        <v>4.9664E-2</v>
      </c>
      <c r="N286" s="29">
        <v>0.45293800000000001</v>
      </c>
      <c r="O286" s="25">
        <v>0.76</v>
      </c>
      <c r="P286" s="35">
        <v>50.265481999999999</v>
      </c>
      <c r="Q286" s="44" t="s">
        <v>398</v>
      </c>
      <c r="R286" s="44" t="s">
        <v>403</v>
      </c>
      <c r="S286" s="44" t="s">
        <v>52</v>
      </c>
      <c r="T286" s="44" t="s">
        <v>389</v>
      </c>
      <c r="U286" s="44">
        <v>-72.395157999999995</v>
      </c>
      <c r="V286" s="44">
        <v>5.3514929999999996</v>
      </c>
    </row>
    <row r="287" spans="1:22" ht="15.75" customHeight="1">
      <c r="A287" s="48">
        <v>368</v>
      </c>
      <c r="B287" s="24" t="s">
        <v>22</v>
      </c>
      <c r="C287" s="24" t="s">
        <v>345</v>
      </c>
      <c r="D287" s="25" t="s">
        <v>20</v>
      </c>
      <c r="E287" s="24">
        <v>12</v>
      </c>
      <c r="F287" s="24">
        <v>5</v>
      </c>
      <c r="G287" s="43">
        <v>0.87</v>
      </c>
      <c r="H287" s="43">
        <v>0.27693000000000001</v>
      </c>
      <c r="I287" s="26">
        <v>10</v>
      </c>
      <c r="J287" s="26">
        <v>5</v>
      </c>
      <c r="K287" s="27">
        <v>2149359.6710000001</v>
      </c>
      <c r="L287" s="27">
        <v>5066985.8629999999</v>
      </c>
      <c r="M287" s="28">
        <v>6.0232000000000001E-2</v>
      </c>
      <c r="N287" s="29">
        <v>0.54931799999999997</v>
      </c>
      <c r="O287" s="25">
        <v>0.76</v>
      </c>
      <c r="P287" s="35">
        <v>78.539816000000002</v>
      </c>
      <c r="Q287" s="44" t="s">
        <v>398</v>
      </c>
      <c r="R287" s="44" t="s">
        <v>403</v>
      </c>
      <c r="S287" s="44" t="s">
        <v>51</v>
      </c>
      <c r="T287" s="44" t="s">
        <v>389</v>
      </c>
      <c r="U287" s="44">
        <v>-72.395166000000003</v>
      </c>
      <c r="V287" s="44">
        <v>5.3514549999999996</v>
      </c>
    </row>
    <row r="288" spans="1:22" ht="15.75" customHeight="1">
      <c r="A288" s="48">
        <v>369</v>
      </c>
      <c r="B288" s="24" t="s">
        <v>26</v>
      </c>
      <c r="C288" s="24" t="s">
        <v>357</v>
      </c>
      <c r="D288" s="25" t="s">
        <v>326</v>
      </c>
      <c r="E288" s="24">
        <v>12</v>
      </c>
      <c r="F288" s="24">
        <v>6</v>
      </c>
      <c r="G288" s="43">
        <v>0.53</v>
      </c>
      <c r="H288" s="43">
        <v>0.16870399999999999</v>
      </c>
      <c r="I288" s="26">
        <v>11</v>
      </c>
      <c r="J288" s="26">
        <v>5.5</v>
      </c>
      <c r="K288" s="27">
        <v>2149354.287</v>
      </c>
      <c r="L288" s="27">
        <v>5066983.5750000002</v>
      </c>
      <c r="M288" s="28">
        <v>2.2353000000000001E-2</v>
      </c>
      <c r="N288" s="29">
        <v>0.20386199999999999</v>
      </c>
      <c r="O288" s="25">
        <v>0.76</v>
      </c>
      <c r="P288" s="35">
        <v>95.033178000000007</v>
      </c>
      <c r="Q288" s="44" t="s">
        <v>398</v>
      </c>
      <c r="R288" s="44" t="s">
        <v>403</v>
      </c>
      <c r="S288" s="44" t="s">
        <v>21</v>
      </c>
      <c r="T288" s="44" t="s">
        <v>389</v>
      </c>
      <c r="U288" s="44">
        <v>-72.395187000000007</v>
      </c>
      <c r="V288" s="44">
        <v>5.351407</v>
      </c>
    </row>
    <row r="289" spans="1:22" ht="15.75" hidden="1" customHeight="1">
      <c r="A289" s="48">
        <v>370</v>
      </c>
      <c r="B289" s="24" t="s">
        <v>132</v>
      </c>
      <c r="C289" s="24" t="s">
        <v>372</v>
      </c>
      <c r="D289" s="25" t="s">
        <v>326</v>
      </c>
      <c r="E289" s="24">
        <v>12</v>
      </c>
      <c r="F289" s="24">
        <v>5</v>
      </c>
      <c r="G289" s="43">
        <v>2.66</v>
      </c>
      <c r="H289" s="43">
        <v>0.84670400000000001</v>
      </c>
      <c r="I289" s="26">
        <v>8</v>
      </c>
      <c r="J289" s="26">
        <v>4</v>
      </c>
      <c r="K289" s="27">
        <v>2149353.1570000001</v>
      </c>
      <c r="L289" s="27">
        <v>5066978.8849999998</v>
      </c>
      <c r="M289" s="28">
        <v>0.56305799999999995</v>
      </c>
      <c r="N289" s="29">
        <v>5.1350920000000002</v>
      </c>
      <c r="O289" s="25">
        <v>0.76</v>
      </c>
      <c r="P289" s="35">
        <v>50.265481999999999</v>
      </c>
      <c r="Q289" s="44" t="s">
        <v>61</v>
      </c>
      <c r="R289" s="44" t="s">
        <v>109</v>
      </c>
      <c r="S289" s="44" t="s">
        <v>21</v>
      </c>
      <c r="T289" s="44" t="s">
        <v>389</v>
      </c>
      <c r="U289" s="44">
        <v>-72.395229</v>
      </c>
      <c r="V289" s="44">
        <v>5.3513970000000004</v>
      </c>
    </row>
    <row r="290" spans="1:22" ht="15.75" hidden="1" customHeight="1">
      <c r="A290" s="48">
        <v>371</v>
      </c>
      <c r="B290" s="24" t="s">
        <v>132</v>
      </c>
      <c r="C290" s="24" t="s">
        <v>372</v>
      </c>
      <c r="D290" s="25" t="s">
        <v>326</v>
      </c>
      <c r="E290" s="24">
        <v>12</v>
      </c>
      <c r="F290" s="24">
        <v>3</v>
      </c>
      <c r="G290" s="43">
        <v>2.77</v>
      </c>
      <c r="H290" s="43">
        <v>0.881718</v>
      </c>
      <c r="I290" s="26">
        <v>8</v>
      </c>
      <c r="J290" s="26">
        <v>4</v>
      </c>
      <c r="K290" s="27">
        <v>2149355.8629999999</v>
      </c>
      <c r="L290" s="27">
        <v>5066974.5350000001</v>
      </c>
      <c r="M290" s="28">
        <v>0.61058999999999997</v>
      </c>
      <c r="N290" s="29">
        <v>5.568581</v>
      </c>
      <c r="O290" s="25">
        <v>0.76</v>
      </c>
      <c r="P290" s="35">
        <v>50.265481999999999</v>
      </c>
      <c r="Q290" s="44" t="s">
        <v>61</v>
      </c>
      <c r="R290" s="44" t="s">
        <v>109</v>
      </c>
      <c r="S290" s="44" t="s">
        <v>21</v>
      </c>
      <c r="T290" s="44" t="s">
        <v>389</v>
      </c>
      <c r="U290" s="44">
        <v>-72.395268999999999</v>
      </c>
      <c r="V290" s="44">
        <v>5.3514210000000002</v>
      </c>
    </row>
    <row r="291" spans="1:22" ht="15.75" hidden="1" customHeight="1">
      <c r="A291" s="48">
        <v>372</v>
      </c>
      <c r="B291" s="24" t="s">
        <v>132</v>
      </c>
      <c r="C291" s="24" t="s">
        <v>372</v>
      </c>
      <c r="D291" s="25" t="s">
        <v>326</v>
      </c>
      <c r="E291" s="24">
        <v>12</v>
      </c>
      <c r="F291" s="24">
        <v>4</v>
      </c>
      <c r="G291" s="43">
        <v>0.95</v>
      </c>
      <c r="H291" s="43">
        <v>0.302394</v>
      </c>
      <c r="I291" s="26">
        <v>8</v>
      </c>
      <c r="J291" s="26">
        <v>4</v>
      </c>
      <c r="K291" s="27">
        <v>2149350.8119999999</v>
      </c>
      <c r="L291" s="27">
        <v>5066973.9630000005</v>
      </c>
      <c r="M291" s="28">
        <v>7.1818999999999994E-2</v>
      </c>
      <c r="N291" s="29">
        <v>0.65498599999999996</v>
      </c>
      <c r="O291" s="25">
        <v>0.76</v>
      </c>
      <c r="P291" s="35">
        <v>50.265481999999999</v>
      </c>
      <c r="Q291" s="44" t="s">
        <v>398</v>
      </c>
      <c r="R291" s="44" t="s">
        <v>109</v>
      </c>
      <c r="S291" s="44" t="s">
        <v>21</v>
      </c>
      <c r="T291" s="44" t="s">
        <v>389</v>
      </c>
      <c r="U291" s="44">
        <v>-72.395274000000001</v>
      </c>
      <c r="V291" s="44">
        <v>5.351375</v>
      </c>
    </row>
    <row r="292" spans="1:22" ht="15.75" hidden="1" customHeight="1">
      <c r="A292" s="48">
        <v>373</v>
      </c>
      <c r="B292" s="24" t="s">
        <v>110</v>
      </c>
      <c r="C292" s="24" t="s">
        <v>354</v>
      </c>
      <c r="D292" s="25" t="s">
        <v>42</v>
      </c>
      <c r="E292" s="24">
        <v>11</v>
      </c>
      <c r="F292" s="24">
        <v>5</v>
      </c>
      <c r="G292" s="43">
        <v>0.57999999999999996</v>
      </c>
      <c r="H292" s="43">
        <v>0.18462000000000001</v>
      </c>
      <c r="I292" s="26">
        <v>8</v>
      </c>
      <c r="J292" s="26">
        <v>4</v>
      </c>
      <c r="K292" s="27">
        <v>2149347.344</v>
      </c>
      <c r="L292" s="27">
        <v>5066970.3629999999</v>
      </c>
      <c r="M292" s="28">
        <v>2.6769999999999999E-2</v>
      </c>
      <c r="N292" s="29">
        <v>0.22379599999999999</v>
      </c>
      <c r="O292" s="25">
        <v>0.76</v>
      </c>
      <c r="P292" s="35">
        <v>50.265481999999999</v>
      </c>
      <c r="Q292" s="44" t="s">
        <v>398</v>
      </c>
      <c r="R292" s="44" t="s">
        <v>109</v>
      </c>
      <c r="S292" s="44" t="s">
        <v>21</v>
      </c>
      <c r="T292" s="44" t="s">
        <v>389</v>
      </c>
      <c r="U292" s="44">
        <v>-72.395306000000005</v>
      </c>
      <c r="V292" s="44">
        <v>5.3513440000000001</v>
      </c>
    </row>
    <row r="293" spans="1:22" ht="15.75" hidden="1" customHeight="1">
      <c r="A293" s="48">
        <v>374</v>
      </c>
      <c r="B293" s="24" t="s">
        <v>110</v>
      </c>
      <c r="C293" s="24" t="s">
        <v>354</v>
      </c>
      <c r="D293" s="25" t="s">
        <v>42</v>
      </c>
      <c r="E293" s="24">
        <v>12</v>
      </c>
      <c r="F293" s="24">
        <v>5</v>
      </c>
      <c r="G293" s="43">
        <v>0.43</v>
      </c>
      <c r="H293" s="43">
        <v>0.13687299999999999</v>
      </c>
      <c r="I293" s="26">
        <v>5</v>
      </c>
      <c r="J293" s="26">
        <v>2.5</v>
      </c>
      <c r="K293" s="27">
        <v>2149351.5320000001</v>
      </c>
      <c r="L293" s="27">
        <v>5066966.415</v>
      </c>
      <c r="M293" s="28">
        <v>1.4714E-2</v>
      </c>
      <c r="N293" s="29">
        <v>0.134191</v>
      </c>
      <c r="O293" s="25">
        <v>0.76</v>
      </c>
      <c r="P293" s="35">
        <v>19.634954</v>
      </c>
      <c r="Q293" s="44" t="s">
        <v>398</v>
      </c>
      <c r="R293" s="44" t="s">
        <v>109</v>
      </c>
      <c r="S293" s="44" t="s">
        <v>21</v>
      </c>
      <c r="T293" s="44" t="s">
        <v>389</v>
      </c>
      <c r="U293" s="44">
        <v>-72.395341999999999</v>
      </c>
      <c r="V293" s="44">
        <v>5.3513820000000001</v>
      </c>
    </row>
    <row r="294" spans="1:22" ht="15.75" hidden="1" customHeight="1">
      <c r="A294" s="48">
        <v>375</v>
      </c>
      <c r="B294" s="24" t="s">
        <v>26</v>
      </c>
      <c r="C294" s="24" t="s">
        <v>357</v>
      </c>
      <c r="D294" s="25" t="s">
        <v>326</v>
      </c>
      <c r="E294" s="24">
        <v>12</v>
      </c>
      <c r="F294" s="24">
        <v>5</v>
      </c>
      <c r="G294" s="43">
        <v>2.08</v>
      </c>
      <c r="H294" s="43">
        <v>0.66208500000000003</v>
      </c>
      <c r="I294" s="26">
        <v>8</v>
      </c>
      <c r="J294" s="26">
        <v>4</v>
      </c>
      <c r="K294" s="27">
        <v>2149337.5789999999</v>
      </c>
      <c r="L294" s="27">
        <v>5066961.9239999996</v>
      </c>
      <c r="M294" s="28">
        <v>0.34428399999999998</v>
      </c>
      <c r="N294" s="29">
        <v>3.1398700000000002</v>
      </c>
      <c r="O294" s="25">
        <v>0.76</v>
      </c>
      <c r="P294" s="35">
        <v>50.265481999999999</v>
      </c>
      <c r="Q294" s="44" t="s">
        <v>61</v>
      </c>
      <c r="R294" s="44" t="s">
        <v>109</v>
      </c>
      <c r="S294" s="44" t="s">
        <v>52</v>
      </c>
      <c r="T294" s="44" t="s">
        <v>389</v>
      </c>
      <c r="U294" s="44">
        <v>-72.395382999999995</v>
      </c>
      <c r="V294" s="44">
        <v>5.3512560000000002</v>
      </c>
    </row>
    <row r="295" spans="1:22" ht="15.75" hidden="1" customHeight="1">
      <c r="A295" s="48">
        <v>376</v>
      </c>
      <c r="B295" s="24" t="s">
        <v>132</v>
      </c>
      <c r="C295" s="24" t="s">
        <v>372</v>
      </c>
      <c r="D295" s="25" t="s">
        <v>326</v>
      </c>
      <c r="E295" s="24">
        <v>12</v>
      </c>
      <c r="F295" s="24">
        <v>5</v>
      </c>
      <c r="G295" s="43">
        <v>2.46</v>
      </c>
      <c r="H295" s="43">
        <v>0.78304200000000002</v>
      </c>
      <c r="I295" s="26">
        <v>8</v>
      </c>
      <c r="J295" s="26">
        <v>4</v>
      </c>
      <c r="K295" s="27">
        <v>2149334.7340000002</v>
      </c>
      <c r="L295" s="27">
        <v>5066973.1390000004</v>
      </c>
      <c r="M295" s="28">
        <v>0.48157100000000003</v>
      </c>
      <c r="N295" s="29">
        <v>4.3919280000000001</v>
      </c>
      <c r="O295" s="25">
        <v>0.76</v>
      </c>
      <c r="P295" s="35">
        <v>50.265481999999999</v>
      </c>
      <c r="Q295" s="44" t="s">
        <v>398</v>
      </c>
      <c r="R295" s="44" t="s">
        <v>109</v>
      </c>
      <c r="S295" s="44" t="s">
        <v>21</v>
      </c>
      <c r="T295" s="44" t="s">
        <v>389</v>
      </c>
      <c r="U295" s="44">
        <v>-72.395280999999997</v>
      </c>
      <c r="V295" s="44">
        <v>5.3512300000000002</v>
      </c>
    </row>
    <row r="296" spans="1:22" ht="15.75" hidden="1" customHeight="1">
      <c r="A296" s="48">
        <v>377</v>
      </c>
      <c r="B296" s="24" t="s">
        <v>59</v>
      </c>
      <c r="C296" s="24" t="s">
        <v>338</v>
      </c>
      <c r="D296" s="25" t="s">
        <v>326</v>
      </c>
      <c r="E296" s="24">
        <v>12</v>
      </c>
      <c r="F296" s="24">
        <v>5</v>
      </c>
      <c r="G296" s="43">
        <v>1</v>
      </c>
      <c r="H296" s="43">
        <v>0.31830999999999998</v>
      </c>
      <c r="I296" s="26">
        <v>10</v>
      </c>
      <c r="J296" s="26">
        <v>5</v>
      </c>
      <c r="K296" s="27">
        <v>2149338.6839999999</v>
      </c>
      <c r="L296" s="27">
        <v>5066976.8739999998</v>
      </c>
      <c r="M296" s="28">
        <v>7.9576999999999995E-2</v>
      </c>
      <c r="N296" s="29">
        <v>0.72574700000000003</v>
      </c>
      <c r="O296" s="25">
        <v>0.76</v>
      </c>
      <c r="P296" s="35">
        <v>78.539816000000002</v>
      </c>
      <c r="Q296" s="44" t="s">
        <v>398</v>
      </c>
      <c r="R296" s="44" t="s">
        <v>109</v>
      </c>
      <c r="S296" s="44" t="s">
        <v>21</v>
      </c>
      <c r="T296" s="44" t="s">
        <v>389</v>
      </c>
      <c r="U296" s="44">
        <v>-72.395247999999995</v>
      </c>
      <c r="V296" s="44">
        <v>5.3512659999999999</v>
      </c>
    </row>
    <row r="297" spans="1:22" ht="15.75" hidden="1" customHeight="1">
      <c r="A297" s="48">
        <v>378</v>
      </c>
      <c r="B297" s="24" t="s">
        <v>110</v>
      </c>
      <c r="C297" s="24" t="s">
        <v>354</v>
      </c>
      <c r="D297" s="25" t="s">
        <v>42</v>
      </c>
      <c r="E297" s="24">
        <v>12</v>
      </c>
      <c r="F297" s="24">
        <v>3</v>
      </c>
      <c r="G297" s="43">
        <v>0.6</v>
      </c>
      <c r="H297" s="43">
        <v>0.19098599999999999</v>
      </c>
      <c r="I297" s="26">
        <v>8</v>
      </c>
      <c r="J297" s="26">
        <v>4</v>
      </c>
      <c r="K297" s="27">
        <v>2149331.477</v>
      </c>
      <c r="L297" s="27">
        <v>5066974.2439999999</v>
      </c>
      <c r="M297" s="28">
        <v>2.8648E-2</v>
      </c>
      <c r="N297" s="29">
        <v>0.26126899999999997</v>
      </c>
      <c r="O297" s="25">
        <v>0.76</v>
      </c>
      <c r="P297" s="35">
        <v>50.265481999999999</v>
      </c>
      <c r="Q297" s="44" t="s">
        <v>70</v>
      </c>
      <c r="R297" s="44" t="s">
        <v>109</v>
      </c>
      <c r="S297" s="44" t="s">
        <v>21</v>
      </c>
      <c r="T297" s="44" t="s">
        <v>389</v>
      </c>
      <c r="U297" s="44">
        <v>-72.395270999999994</v>
      </c>
      <c r="V297" s="44">
        <v>5.3512000000000004</v>
      </c>
    </row>
    <row r="298" spans="1:22" ht="15.75" hidden="1" customHeight="1">
      <c r="A298" s="48">
        <v>379</v>
      </c>
      <c r="B298" s="24" t="s">
        <v>384</v>
      </c>
      <c r="C298" s="24" t="s">
        <v>385</v>
      </c>
      <c r="D298" s="25" t="s">
        <v>386</v>
      </c>
      <c r="E298" s="24">
        <v>10</v>
      </c>
      <c r="F298" s="24">
        <v>3</v>
      </c>
      <c r="G298" s="43">
        <v>0.5</v>
      </c>
      <c r="H298" s="43">
        <v>0.15915499999999999</v>
      </c>
      <c r="I298" s="26">
        <v>7</v>
      </c>
      <c r="J298" s="26">
        <v>3.5</v>
      </c>
      <c r="K298" s="27">
        <v>2149326.52</v>
      </c>
      <c r="L298" s="27">
        <v>5066979.1919999998</v>
      </c>
      <c r="M298" s="28">
        <v>1.9893999999999998E-2</v>
      </c>
      <c r="N298" s="29">
        <v>0.151197</v>
      </c>
      <c r="O298" s="25">
        <v>0.76</v>
      </c>
      <c r="P298" s="35">
        <v>38.48451</v>
      </c>
      <c r="Q298" s="44" t="s">
        <v>398</v>
      </c>
      <c r="R298" s="44" t="s">
        <v>109</v>
      </c>
      <c r="S298" s="44" t="s">
        <v>52</v>
      </c>
      <c r="T298" s="44" t="s">
        <v>389</v>
      </c>
      <c r="U298" s="44">
        <v>-72.395227000000006</v>
      </c>
      <c r="V298" s="44">
        <v>5.3511559999999996</v>
      </c>
    </row>
    <row r="299" spans="1:22" ht="15.75" hidden="1" customHeight="1">
      <c r="A299" s="48">
        <v>380</v>
      </c>
      <c r="B299" s="24" t="s">
        <v>22</v>
      </c>
      <c r="C299" s="24" t="s">
        <v>345</v>
      </c>
      <c r="D299" s="25" t="s">
        <v>20</v>
      </c>
      <c r="E299" s="24">
        <v>9</v>
      </c>
      <c r="F299" s="24">
        <v>3</v>
      </c>
      <c r="G299" s="43">
        <v>0.5</v>
      </c>
      <c r="H299" s="43">
        <v>0.15915499999999999</v>
      </c>
      <c r="I299" s="26">
        <v>8</v>
      </c>
      <c r="J299" s="26">
        <v>4</v>
      </c>
      <c r="K299" s="27">
        <v>2149325.3119999999</v>
      </c>
      <c r="L299" s="27">
        <v>5066982.8540000003</v>
      </c>
      <c r="M299" s="28">
        <v>1.9893999999999998E-2</v>
      </c>
      <c r="N299" s="29">
        <v>0.136077</v>
      </c>
      <c r="O299" s="25">
        <v>0.76</v>
      </c>
      <c r="P299" s="35">
        <v>50.265481999999999</v>
      </c>
      <c r="Q299" s="44" t="s">
        <v>70</v>
      </c>
      <c r="R299" s="44" t="s">
        <v>109</v>
      </c>
      <c r="S299" s="44" t="s">
        <v>52</v>
      </c>
      <c r="T299" s="44" t="s">
        <v>389</v>
      </c>
      <c r="U299" s="44">
        <v>-72.395194000000004</v>
      </c>
      <c r="V299" s="44">
        <v>5.3511449999999998</v>
      </c>
    </row>
    <row r="300" spans="1:22" ht="15.75" hidden="1" customHeight="1">
      <c r="A300" s="48">
        <v>381</v>
      </c>
      <c r="B300" s="24" t="s">
        <v>30</v>
      </c>
      <c r="C300" s="24" t="s">
        <v>349</v>
      </c>
      <c r="D300" s="25" t="s">
        <v>31</v>
      </c>
      <c r="E300" s="24">
        <v>12</v>
      </c>
      <c r="F300" s="24">
        <v>4</v>
      </c>
      <c r="G300" s="43">
        <v>1.18</v>
      </c>
      <c r="H300" s="43">
        <v>0.375606</v>
      </c>
      <c r="I300" s="26">
        <v>10</v>
      </c>
      <c r="J300" s="26">
        <v>5</v>
      </c>
      <c r="K300" s="27">
        <v>2149332.83</v>
      </c>
      <c r="L300" s="27">
        <v>5066980.08</v>
      </c>
      <c r="M300" s="28">
        <v>0.110804</v>
      </c>
      <c r="N300" s="29">
        <v>1.010529</v>
      </c>
      <c r="O300" s="25">
        <v>0.76</v>
      </c>
      <c r="P300" s="35">
        <v>78.539816000000002</v>
      </c>
      <c r="Q300" s="44" t="s">
        <v>398</v>
      </c>
      <c r="R300" s="44" t="s">
        <v>109</v>
      </c>
      <c r="S300" s="44" t="s">
        <v>21</v>
      </c>
      <c r="T300" s="44" t="s">
        <v>389</v>
      </c>
      <c r="U300" s="44">
        <v>-72.395218999999997</v>
      </c>
      <c r="V300" s="44">
        <v>5.3512130000000004</v>
      </c>
    </row>
    <row r="301" spans="1:22" ht="15.75" hidden="1" customHeight="1">
      <c r="A301" s="48">
        <v>382</v>
      </c>
      <c r="B301" s="24" t="s">
        <v>22</v>
      </c>
      <c r="C301" s="24" t="s">
        <v>345</v>
      </c>
      <c r="D301" s="25" t="s">
        <v>20</v>
      </c>
      <c r="E301" s="24">
        <v>12</v>
      </c>
      <c r="F301" s="24">
        <v>4</v>
      </c>
      <c r="G301" s="43">
        <v>0.95</v>
      </c>
      <c r="H301" s="43">
        <v>0.302394</v>
      </c>
      <c r="I301" s="26">
        <v>10</v>
      </c>
      <c r="J301" s="26">
        <v>5</v>
      </c>
      <c r="K301" s="27">
        <v>2149331.4040000001</v>
      </c>
      <c r="L301" s="27">
        <v>5066982.6140000001</v>
      </c>
      <c r="M301" s="28">
        <v>7.1818999999999994E-2</v>
      </c>
      <c r="N301" s="29">
        <v>0.65498599999999996</v>
      </c>
      <c r="O301" s="25">
        <v>0.76</v>
      </c>
      <c r="P301" s="35">
        <v>78.539816000000002</v>
      </c>
      <c r="Q301" s="44" t="s">
        <v>70</v>
      </c>
      <c r="R301" s="44" t="s">
        <v>109</v>
      </c>
      <c r="S301" s="44" t="s">
        <v>21</v>
      </c>
      <c r="T301" s="44" t="s">
        <v>389</v>
      </c>
      <c r="U301" s="44">
        <v>-72.395195999999999</v>
      </c>
      <c r="V301" s="44">
        <v>5.3512000000000004</v>
      </c>
    </row>
    <row r="302" spans="1:22" ht="15.75" hidden="1" customHeight="1">
      <c r="A302" s="48">
        <v>383</v>
      </c>
      <c r="B302" s="24" t="s">
        <v>96</v>
      </c>
      <c r="C302" s="24" t="s">
        <v>97</v>
      </c>
      <c r="D302" s="25" t="s">
        <v>37</v>
      </c>
      <c r="E302" s="24">
        <v>12</v>
      </c>
      <c r="F302" s="24">
        <v>5</v>
      </c>
      <c r="G302" s="43">
        <v>1</v>
      </c>
      <c r="H302" s="43">
        <v>0.31830999999999998</v>
      </c>
      <c r="I302" s="26">
        <v>10</v>
      </c>
      <c r="J302" s="26">
        <v>5</v>
      </c>
      <c r="K302" s="27">
        <v>2149337.662</v>
      </c>
      <c r="L302" s="27">
        <v>5066989.9160000002</v>
      </c>
      <c r="M302" s="28">
        <v>7.9576999999999995E-2</v>
      </c>
      <c r="N302" s="29">
        <v>0.72574700000000003</v>
      </c>
      <c r="O302" s="25">
        <v>0.76</v>
      </c>
      <c r="P302" s="35">
        <v>78.539816000000002</v>
      </c>
      <c r="Q302" s="44" t="s">
        <v>398</v>
      </c>
      <c r="R302" s="44" t="s">
        <v>109</v>
      </c>
      <c r="S302" s="44" t="s">
        <v>21</v>
      </c>
      <c r="T302" s="44" t="s">
        <v>389</v>
      </c>
      <c r="U302" s="44">
        <v>-72.395129999999995</v>
      </c>
      <c r="V302" s="44">
        <v>5.3512560000000002</v>
      </c>
    </row>
    <row r="303" spans="1:22" ht="15.75" hidden="1" customHeight="1">
      <c r="A303" s="48">
        <v>384</v>
      </c>
      <c r="B303" s="24" t="s">
        <v>96</v>
      </c>
      <c r="C303" s="24" t="s">
        <v>97</v>
      </c>
      <c r="D303" s="25" t="s">
        <v>37</v>
      </c>
      <c r="E303" s="24">
        <v>9</v>
      </c>
      <c r="F303" s="24">
        <v>4</v>
      </c>
      <c r="G303" s="43">
        <v>0.42</v>
      </c>
      <c r="H303" s="43">
        <v>0.13369</v>
      </c>
      <c r="I303" s="26">
        <v>9</v>
      </c>
      <c r="J303" s="26">
        <v>4.5</v>
      </c>
      <c r="K303" s="27">
        <v>2149337.9849999999</v>
      </c>
      <c r="L303" s="27">
        <v>5066991.2060000002</v>
      </c>
      <c r="M303" s="28">
        <v>1.4037000000000001E-2</v>
      </c>
      <c r="N303" s="29">
        <v>9.6016000000000004E-2</v>
      </c>
      <c r="O303" s="25">
        <v>0.76</v>
      </c>
      <c r="P303" s="35">
        <v>63.617251000000003</v>
      </c>
      <c r="Q303" s="44" t="s">
        <v>398</v>
      </c>
      <c r="R303" s="44" t="s">
        <v>109</v>
      </c>
      <c r="S303" s="44" t="s">
        <v>21</v>
      </c>
      <c r="T303" s="44" t="s">
        <v>389</v>
      </c>
      <c r="U303" s="44">
        <v>-72.395117999999997</v>
      </c>
      <c r="V303" s="44">
        <v>5.3512589999999998</v>
      </c>
    </row>
    <row r="304" spans="1:22" ht="15.75" hidden="1" customHeight="1">
      <c r="A304" s="48">
        <v>385</v>
      </c>
      <c r="B304" s="24" t="s">
        <v>22</v>
      </c>
      <c r="C304" s="24" t="s">
        <v>345</v>
      </c>
      <c r="D304" s="25" t="s">
        <v>20</v>
      </c>
      <c r="E304" s="24">
        <v>10</v>
      </c>
      <c r="F304" s="24">
        <v>2</v>
      </c>
      <c r="G304" s="43">
        <v>0.98</v>
      </c>
      <c r="H304" s="43">
        <v>0.311944</v>
      </c>
      <c r="I304" s="26">
        <v>10</v>
      </c>
      <c r="J304" s="26">
        <v>5</v>
      </c>
      <c r="K304" s="27">
        <v>2149342.19</v>
      </c>
      <c r="L304" s="27">
        <v>5066991.6849999996</v>
      </c>
      <c r="M304" s="28">
        <v>7.6425999999999994E-2</v>
      </c>
      <c r="N304" s="29">
        <v>0.58083899999999999</v>
      </c>
      <c r="O304" s="25">
        <v>0.76</v>
      </c>
      <c r="P304" s="35">
        <v>78.539816000000002</v>
      </c>
      <c r="Q304" s="44" t="s">
        <v>398</v>
      </c>
      <c r="R304" s="44" t="s">
        <v>109</v>
      </c>
      <c r="S304" s="44" t="s">
        <v>21</v>
      </c>
      <c r="T304" s="44" t="s">
        <v>389</v>
      </c>
      <c r="U304" s="44">
        <v>-72.395114000000007</v>
      </c>
      <c r="V304" s="44">
        <v>5.3512969999999997</v>
      </c>
    </row>
    <row r="305" spans="1:22" ht="15.75" hidden="1" customHeight="1">
      <c r="A305" s="48">
        <v>386</v>
      </c>
      <c r="B305" s="24" t="s">
        <v>35</v>
      </c>
      <c r="C305" s="24" t="s">
        <v>368</v>
      </c>
      <c r="D305" s="25" t="s">
        <v>326</v>
      </c>
      <c r="E305" s="24">
        <v>10</v>
      </c>
      <c r="F305" s="24">
        <v>2</v>
      </c>
      <c r="G305" s="43">
        <v>0.54</v>
      </c>
      <c r="H305" s="43">
        <v>0.17188700000000001</v>
      </c>
      <c r="I305" s="26">
        <v>9</v>
      </c>
      <c r="J305" s="26">
        <v>4.5</v>
      </c>
      <c r="K305" s="27">
        <v>2149351.182</v>
      </c>
      <c r="L305" s="27">
        <v>5066981.9129999997</v>
      </c>
      <c r="M305" s="28">
        <v>2.3205E-2</v>
      </c>
      <c r="N305" s="29">
        <v>0.17635600000000001</v>
      </c>
      <c r="O305" s="25">
        <v>0.76</v>
      </c>
      <c r="P305" s="35">
        <v>63.617251000000003</v>
      </c>
      <c r="Q305" s="44" t="s">
        <v>398</v>
      </c>
      <c r="R305" s="44" t="s">
        <v>109</v>
      </c>
      <c r="S305" s="44" t="s">
        <v>52</v>
      </c>
      <c r="T305" s="44" t="s">
        <v>389</v>
      </c>
      <c r="U305" s="44">
        <v>-72.395201999999998</v>
      </c>
      <c r="V305" s="44">
        <v>5.3513789999999997</v>
      </c>
    </row>
    <row r="306" spans="1:22" ht="15.75" hidden="1" customHeight="1">
      <c r="A306" s="48">
        <v>387</v>
      </c>
      <c r="B306" s="24" t="s">
        <v>26</v>
      </c>
      <c r="C306" s="24" t="s">
        <v>357</v>
      </c>
      <c r="D306" s="25" t="s">
        <v>326</v>
      </c>
      <c r="E306" s="24">
        <v>8</v>
      </c>
      <c r="F306" s="24">
        <v>3</v>
      </c>
      <c r="G306" s="43">
        <v>0.42</v>
      </c>
      <c r="H306" s="43">
        <v>0.13369</v>
      </c>
      <c r="I306" s="26">
        <v>7</v>
      </c>
      <c r="J306" s="26">
        <v>3.5</v>
      </c>
      <c r="K306" s="27">
        <v>2149347.7689999999</v>
      </c>
      <c r="L306" s="27">
        <v>5066982.3459999999</v>
      </c>
      <c r="M306" s="28">
        <v>1.4037000000000001E-2</v>
      </c>
      <c r="N306" s="29">
        <v>8.5347999999999993E-2</v>
      </c>
      <c r="O306" s="25">
        <v>0.76</v>
      </c>
      <c r="P306" s="35">
        <v>38.48451</v>
      </c>
      <c r="Q306" s="44" t="s">
        <v>398</v>
      </c>
      <c r="R306" s="44" t="s">
        <v>109</v>
      </c>
      <c r="S306" s="44" t="s">
        <v>21</v>
      </c>
      <c r="T306" s="44" t="s">
        <v>389</v>
      </c>
      <c r="U306" s="44">
        <v>-72.395197999999993</v>
      </c>
      <c r="V306" s="44">
        <v>5.3513479999999998</v>
      </c>
    </row>
    <row r="307" spans="1:22" ht="15.75" hidden="1" customHeight="1">
      <c r="A307" s="48">
        <v>388</v>
      </c>
      <c r="B307" s="24" t="s">
        <v>60</v>
      </c>
      <c r="C307" s="24" t="s">
        <v>398</v>
      </c>
      <c r="D307" s="25" t="s">
        <v>398</v>
      </c>
      <c r="E307" s="24">
        <v>13</v>
      </c>
      <c r="F307" s="24">
        <v>5</v>
      </c>
      <c r="G307" s="43">
        <v>0.8</v>
      </c>
      <c r="H307" s="43">
        <v>0.25464799999999999</v>
      </c>
      <c r="I307" s="26" t="s">
        <v>398</v>
      </c>
      <c r="J307" s="26">
        <v>0</v>
      </c>
      <c r="K307" s="27">
        <v>2149346.3059999999</v>
      </c>
      <c r="L307" s="27">
        <v>5066965.2019999996</v>
      </c>
      <c r="M307" s="28">
        <v>5.0930000000000003E-2</v>
      </c>
      <c r="N307" s="29">
        <v>0.50318399999999996</v>
      </c>
      <c r="O307" s="25">
        <v>0.76</v>
      </c>
      <c r="P307" s="35">
        <v>0</v>
      </c>
      <c r="Q307" s="44" t="s">
        <v>398</v>
      </c>
      <c r="R307" s="44" t="s">
        <v>109</v>
      </c>
      <c r="S307" s="44" t="s">
        <v>52</v>
      </c>
      <c r="T307" s="44" t="s">
        <v>324</v>
      </c>
      <c r="U307" s="44">
        <v>-72.395353</v>
      </c>
      <c r="V307" s="44">
        <v>5.3513349999999997</v>
      </c>
    </row>
    <row r="308" spans="1:22" ht="15.75" hidden="1" customHeight="1">
      <c r="A308" s="48">
        <v>389</v>
      </c>
      <c r="B308" s="24" t="s">
        <v>32</v>
      </c>
      <c r="C308" s="24" t="s">
        <v>371</v>
      </c>
      <c r="D308" s="25" t="s">
        <v>33</v>
      </c>
      <c r="E308" s="24">
        <v>12</v>
      </c>
      <c r="F308" s="24">
        <v>6</v>
      </c>
      <c r="G308" s="43">
        <v>0.7</v>
      </c>
      <c r="H308" s="43">
        <v>0.22281699999999999</v>
      </c>
      <c r="I308" s="26">
        <v>10</v>
      </c>
      <c r="J308" s="26">
        <v>5</v>
      </c>
      <c r="K308" s="27">
        <v>2149350.2749999999</v>
      </c>
      <c r="L308" s="27">
        <v>5066986.625</v>
      </c>
      <c r="M308" s="28">
        <v>3.8993E-2</v>
      </c>
      <c r="N308" s="29">
        <v>0.35561599999999999</v>
      </c>
      <c r="O308" s="25">
        <v>0.76</v>
      </c>
      <c r="P308" s="35">
        <v>78.539816000000002</v>
      </c>
      <c r="Q308" s="44" t="s">
        <v>398</v>
      </c>
      <c r="R308" s="44" t="s">
        <v>109</v>
      </c>
      <c r="S308" s="44" t="s">
        <v>21</v>
      </c>
      <c r="T308" s="44" t="s">
        <v>389</v>
      </c>
      <c r="U308" s="44">
        <v>-72.395160000000004</v>
      </c>
      <c r="V308" s="44">
        <v>5.3513700000000002</v>
      </c>
    </row>
    <row r="309" spans="1:22" ht="15.75" hidden="1" customHeight="1">
      <c r="A309" s="48">
        <v>390</v>
      </c>
      <c r="B309" s="24" t="s">
        <v>26</v>
      </c>
      <c r="C309" s="24" t="s">
        <v>357</v>
      </c>
      <c r="D309" s="25" t="s">
        <v>326</v>
      </c>
      <c r="E309" s="24">
        <v>12</v>
      </c>
      <c r="F309" s="24">
        <v>5</v>
      </c>
      <c r="G309" s="43">
        <v>1.32</v>
      </c>
      <c r="H309" s="43">
        <v>0.42016900000000001</v>
      </c>
      <c r="I309" s="26">
        <v>10</v>
      </c>
      <c r="J309" s="26">
        <v>5</v>
      </c>
      <c r="K309" s="27">
        <v>2149345.2250000001</v>
      </c>
      <c r="L309" s="27">
        <v>5066991.8370000003</v>
      </c>
      <c r="M309" s="28">
        <v>0.138656</v>
      </c>
      <c r="N309" s="29">
        <v>1.2645409999999999</v>
      </c>
      <c r="O309" s="25">
        <v>0.76</v>
      </c>
      <c r="P309" s="35">
        <v>78.539816000000002</v>
      </c>
      <c r="Q309" s="44" t="s">
        <v>398</v>
      </c>
      <c r="R309" s="44" t="s">
        <v>109</v>
      </c>
      <c r="S309" s="44" t="s">
        <v>21</v>
      </c>
      <c r="T309" s="44" t="s">
        <v>389</v>
      </c>
      <c r="U309" s="44">
        <v>-72.395111999999997</v>
      </c>
      <c r="V309" s="44">
        <v>5.3513250000000001</v>
      </c>
    </row>
    <row r="310" spans="1:22" ht="15.75" customHeight="1">
      <c r="A310" s="48">
        <v>391</v>
      </c>
      <c r="B310" s="24" t="s">
        <v>35</v>
      </c>
      <c r="C310" s="24" t="s">
        <v>368</v>
      </c>
      <c r="D310" s="25" t="s">
        <v>326</v>
      </c>
      <c r="E310" s="24">
        <v>12</v>
      </c>
      <c r="F310" s="24">
        <v>4</v>
      </c>
      <c r="G310" s="43">
        <v>1.3</v>
      </c>
      <c r="H310" s="43">
        <v>0.41380299999999998</v>
      </c>
      <c r="I310" s="26">
        <v>10</v>
      </c>
      <c r="J310" s="26">
        <v>5</v>
      </c>
      <c r="K310" s="27">
        <v>2149379.1710000001</v>
      </c>
      <c r="L310" s="27">
        <v>5066921.2529999996</v>
      </c>
      <c r="M310" s="28">
        <v>0.13</v>
      </c>
      <c r="N310" s="29">
        <v>1.23</v>
      </c>
      <c r="O310" s="25">
        <v>0.76</v>
      </c>
      <c r="P310" s="35">
        <v>78.539816000000002</v>
      </c>
      <c r="Q310" s="44" t="s">
        <v>98</v>
      </c>
      <c r="R310" s="44" t="s">
        <v>403</v>
      </c>
      <c r="S310" s="44" t="s">
        <v>21</v>
      </c>
      <c r="T310" s="44" t="s">
        <v>389</v>
      </c>
      <c r="U310" s="44">
        <v>-72.395748999999995</v>
      </c>
      <c r="V310" s="44">
        <v>5.3516329999999996</v>
      </c>
    </row>
    <row r="311" spans="1:22" ht="15.75" customHeight="1">
      <c r="A311" s="48">
        <v>393</v>
      </c>
      <c r="B311" s="24" t="s">
        <v>107</v>
      </c>
      <c r="C311" s="24" t="s">
        <v>355</v>
      </c>
      <c r="D311" s="25" t="s">
        <v>31</v>
      </c>
      <c r="E311" s="24">
        <v>9</v>
      </c>
      <c r="F311" s="24">
        <v>3</v>
      </c>
      <c r="G311" s="33">
        <v>0.36</v>
      </c>
      <c r="H311" s="33">
        <v>0.114592</v>
      </c>
      <c r="I311" s="26">
        <v>10</v>
      </c>
      <c r="J311" s="26">
        <v>5</v>
      </c>
      <c r="K311" s="27">
        <v>2149378.4279999998</v>
      </c>
      <c r="L311" s="27">
        <v>5066927.6869999999</v>
      </c>
      <c r="M311" s="28">
        <v>0.01</v>
      </c>
      <c r="N311" s="29">
        <v>7.0000000000000007E-2</v>
      </c>
      <c r="O311" s="25">
        <v>0.76</v>
      </c>
      <c r="P311" s="35">
        <v>78.539816000000002</v>
      </c>
      <c r="Q311" s="44"/>
      <c r="R311" s="44" t="s">
        <v>403</v>
      </c>
      <c r="S311" s="44" t="s">
        <v>21</v>
      </c>
      <c r="T311" s="44" t="s">
        <v>389</v>
      </c>
      <c r="U311" s="44">
        <v>-72.395690999999999</v>
      </c>
      <c r="V311" s="44">
        <v>5.3516260000000004</v>
      </c>
    </row>
    <row r="312" spans="1:22" ht="15.75" customHeight="1">
      <c r="A312" s="48">
        <v>394</v>
      </c>
      <c r="B312" s="24" t="s">
        <v>382</v>
      </c>
      <c r="C312" s="24" t="s">
        <v>381</v>
      </c>
      <c r="D312" s="25" t="s">
        <v>31</v>
      </c>
      <c r="E312" s="24">
        <v>10</v>
      </c>
      <c r="F312" s="24">
        <v>3</v>
      </c>
      <c r="G312" s="43">
        <v>0.33</v>
      </c>
      <c r="H312" s="43">
        <v>0.105042</v>
      </c>
      <c r="I312" s="26">
        <v>11</v>
      </c>
      <c r="J312" s="26">
        <v>5.5</v>
      </c>
      <c r="K312" s="27">
        <v>2149378.8119999999</v>
      </c>
      <c r="L312" s="27">
        <v>5066929.4740000004</v>
      </c>
      <c r="M312" s="28">
        <v>8.6660000000000001E-3</v>
      </c>
      <c r="N312" s="29">
        <v>6.5861000000000003E-2</v>
      </c>
      <c r="O312" s="25">
        <v>0.76</v>
      </c>
      <c r="P312" s="35">
        <v>95.033178000000007</v>
      </c>
      <c r="Q312" s="44" t="s">
        <v>398</v>
      </c>
      <c r="R312" s="44" t="s">
        <v>403</v>
      </c>
      <c r="S312" s="44" t="s">
        <v>21</v>
      </c>
      <c r="T312" s="44" t="s">
        <v>389</v>
      </c>
      <c r="U312" s="44">
        <v>-72.395674999999997</v>
      </c>
      <c r="V312" s="44">
        <v>5.351629</v>
      </c>
    </row>
    <row r="313" spans="1:22" ht="15.75" customHeight="1">
      <c r="A313" s="48">
        <v>395</v>
      </c>
      <c r="B313" s="24" t="s">
        <v>38</v>
      </c>
      <c r="C313" s="24" t="s">
        <v>365</v>
      </c>
      <c r="D313" s="25" t="s">
        <v>39</v>
      </c>
      <c r="E313" s="24">
        <v>8</v>
      </c>
      <c r="F313" s="24">
        <v>3</v>
      </c>
      <c r="G313" s="43">
        <v>0.32</v>
      </c>
      <c r="H313" s="43">
        <v>0.10185900000000001</v>
      </c>
      <c r="I313" s="26">
        <v>9</v>
      </c>
      <c r="J313" s="26">
        <v>4.5</v>
      </c>
      <c r="K313" s="27">
        <v>2149382.338</v>
      </c>
      <c r="L313" s="27">
        <v>5066932.8990000002</v>
      </c>
      <c r="M313" s="28">
        <v>8.149E-3</v>
      </c>
      <c r="N313" s="29">
        <v>4.9543999999999998E-2</v>
      </c>
      <c r="O313" s="25">
        <v>0.76</v>
      </c>
      <c r="P313" s="35">
        <v>63.617251000000003</v>
      </c>
      <c r="Q313" s="44" t="s">
        <v>398</v>
      </c>
      <c r="R313" s="44" t="s">
        <v>403</v>
      </c>
      <c r="S313" s="44" t="s">
        <v>52</v>
      </c>
      <c r="T313" s="44" t="s">
        <v>389</v>
      </c>
      <c r="U313" s="44">
        <v>-72.395644000000004</v>
      </c>
      <c r="V313" s="44">
        <v>5.351661</v>
      </c>
    </row>
    <row r="314" spans="1:22" ht="15.75" customHeight="1">
      <c r="A314" s="48">
        <v>397</v>
      </c>
      <c r="B314" s="24" t="s">
        <v>100</v>
      </c>
      <c r="C314" s="24" t="s">
        <v>334</v>
      </c>
      <c r="D314" s="25" t="s">
        <v>101</v>
      </c>
      <c r="E314" s="24">
        <v>6</v>
      </c>
      <c r="F314" s="24">
        <v>2</v>
      </c>
      <c r="G314" s="43">
        <v>0.32</v>
      </c>
      <c r="H314" s="43">
        <v>0.10185900000000001</v>
      </c>
      <c r="I314" s="26">
        <v>9</v>
      </c>
      <c r="J314" s="26">
        <v>4.5</v>
      </c>
      <c r="K314" s="27">
        <v>2149380.3849999998</v>
      </c>
      <c r="L314" s="27">
        <v>5066937.102</v>
      </c>
      <c r="M314" s="28">
        <v>8.149E-3</v>
      </c>
      <c r="N314" s="29">
        <v>3.7157999999999997E-2</v>
      </c>
      <c r="O314" s="25">
        <v>0.76</v>
      </c>
      <c r="P314" s="35">
        <v>63.617251000000003</v>
      </c>
      <c r="Q314" s="44" t="s">
        <v>398</v>
      </c>
      <c r="R314" s="44" t="s">
        <v>403</v>
      </c>
      <c r="S314" s="44" t="s">
        <v>52</v>
      </c>
      <c r="T314" s="44" t="s">
        <v>389</v>
      </c>
      <c r="U314" s="44">
        <v>-72.395606000000001</v>
      </c>
      <c r="V314" s="44">
        <v>5.3516430000000001</v>
      </c>
    </row>
    <row r="315" spans="1:22" ht="15.75" customHeight="1">
      <c r="A315" s="48">
        <v>398</v>
      </c>
      <c r="B315" s="24" t="s">
        <v>26</v>
      </c>
      <c r="C315" s="24" t="s">
        <v>357</v>
      </c>
      <c r="D315" s="25" t="s">
        <v>326</v>
      </c>
      <c r="E315" s="24">
        <v>12</v>
      </c>
      <c r="F315" s="24">
        <v>6</v>
      </c>
      <c r="G315" s="43">
        <v>1.6</v>
      </c>
      <c r="H315" s="43">
        <v>0.50929599999999997</v>
      </c>
      <c r="I315" s="26">
        <v>10</v>
      </c>
      <c r="J315" s="26">
        <v>5</v>
      </c>
      <c r="K315" s="27">
        <v>2149378.3629999999</v>
      </c>
      <c r="L315" s="27">
        <v>5066938.8530000001</v>
      </c>
      <c r="M315" s="28">
        <v>0.20371800000000001</v>
      </c>
      <c r="N315" s="29">
        <v>1.8579110000000001</v>
      </c>
      <c r="O315" s="25">
        <v>0.76</v>
      </c>
      <c r="P315" s="35">
        <v>78.539816000000002</v>
      </c>
      <c r="Q315" s="44" t="s">
        <v>70</v>
      </c>
      <c r="R315" s="44" t="s">
        <v>403</v>
      </c>
      <c r="S315" s="44" t="s">
        <v>21</v>
      </c>
      <c r="T315" s="44" t="s">
        <v>389</v>
      </c>
      <c r="U315" s="44">
        <v>-72.395590999999996</v>
      </c>
      <c r="V315" s="44">
        <v>5.3516250000000003</v>
      </c>
    </row>
    <row r="316" spans="1:22" ht="15.75" customHeight="1">
      <c r="A316" s="48">
        <v>400</v>
      </c>
      <c r="B316" s="24" t="s">
        <v>32</v>
      </c>
      <c r="C316" s="24" t="s">
        <v>371</v>
      </c>
      <c r="D316" s="25" t="s">
        <v>33</v>
      </c>
      <c r="E316" s="24">
        <v>12</v>
      </c>
      <c r="F316" s="24">
        <v>7</v>
      </c>
      <c r="G316" s="43">
        <v>0.57999999999999996</v>
      </c>
      <c r="H316" s="43">
        <v>0.18462000000000001</v>
      </c>
      <c r="I316" s="26">
        <v>11</v>
      </c>
      <c r="J316" s="26">
        <v>5.5</v>
      </c>
      <c r="K316" s="27">
        <v>2149382.8539999998</v>
      </c>
      <c r="L316" s="27">
        <v>5066938.2340000002</v>
      </c>
      <c r="M316" s="28">
        <v>2.6769999999999999E-2</v>
      </c>
      <c r="N316" s="29">
        <v>0.244141</v>
      </c>
      <c r="O316" s="25">
        <v>0.76</v>
      </c>
      <c r="P316" s="35">
        <v>95.033178000000007</v>
      </c>
      <c r="Q316" s="44" t="s">
        <v>398</v>
      </c>
      <c r="R316" s="44" t="s">
        <v>403</v>
      </c>
      <c r="S316" s="44" t="s">
        <v>21</v>
      </c>
      <c r="T316" s="44" t="s">
        <v>389</v>
      </c>
      <c r="U316" s="44">
        <v>-72.395595999999998</v>
      </c>
      <c r="V316" s="44">
        <v>5.3516659999999998</v>
      </c>
    </row>
    <row r="317" spans="1:22" ht="15.75" customHeight="1">
      <c r="A317" s="48">
        <v>401</v>
      </c>
      <c r="B317" s="24" t="s">
        <v>30</v>
      </c>
      <c r="C317" s="24" t="s">
        <v>349</v>
      </c>
      <c r="D317" s="25" t="s">
        <v>31</v>
      </c>
      <c r="E317" s="24">
        <v>12</v>
      </c>
      <c r="F317" s="24">
        <v>7</v>
      </c>
      <c r="G317" s="43">
        <v>0.33</v>
      </c>
      <c r="H317" s="43">
        <v>0.105042</v>
      </c>
      <c r="I317" s="26">
        <v>12</v>
      </c>
      <c r="J317" s="26">
        <v>6</v>
      </c>
      <c r="K317" s="27">
        <v>2149383.6719999998</v>
      </c>
      <c r="L317" s="27">
        <v>5066938.199</v>
      </c>
      <c r="M317" s="28">
        <v>8.6660000000000001E-3</v>
      </c>
      <c r="N317" s="29">
        <v>7.9033999999999993E-2</v>
      </c>
      <c r="O317" s="25">
        <v>0.76</v>
      </c>
      <c r="P317" s="35">
        <v>113.097336</v>
      </c>
      <c r="Q317" s="44" t="s">
        <v>398</v>
      </c>
      <c r="R317" s="44" t="s">
        <v>403</v>
      </c>
      <c r="S317" s="44" t="s">
        <v>21</v>
      </c>
      <c r="T317" s="44" t="s">
        <v>389</v>
      </c>
      <c r="U317" s="44">
        <v>-72.395595999999998</v>
      </c>
      <c r="V317" s="44">
        <v>5.3516729999999999</v>
      </c>
    </row>
    <row r="318" spans="1:22" ht="15.75" customHeight="1">
      <c r="A318" s="48">
        <v>402</v>
      </c>
      <c r="B318" s="24" t="s">
        <v>30</v>
      </c>
      <c r="C318" s="24" t="s">
        <v>349</v>
      </c>
      <c r="D318" s="25" t="s">
        <v>31</v>
      </c>
      <c r="E318" s="24">
        <v>12</v>
      </c>
      <c r="F318" s="24">
        <v>4</v>
      </c>
      <c r="G318" s="43">
        <v>1</v>
      </c>
      <c r="H318" s="43">
        <v>0.31830999999999998</v>
      </c>
      <c r="I318" s="26">
        <v>10</v>
      </c>
      <c r="J318" s="26">
        <v>5</v>
      </c>
      <c r="K318" s="27">
        <v>2149387.1349999998</v>
      </c>
      <c r="L318" s="27">
        <v>5066962.0449999999</v>
      </c>
      <c r="M318" s="28">
        <v>7.9576999999999995E-2</v>
      </c>
      <c r="N318" s="29">
        <v>0.72574700000000003</v>
      </c>
      <c r="O318" s="25">
        <v>0.76</v>
      </c>
      <c r="P318" s="35">
        <v>78.539816000000002</v>
      </c>
      <c r="Q318" s="44" t="s">
        <v>398</v>
      </c>
      <c r="R318" s="44" t="s">
        <v>403</v>
      </c>
      <c r="S318" s="44" t="s">
        <v>21</v>
      </c>
      <c r="T318" s="44" t="s">
        <v>389</v>
      </c>
      <c r="U318" s="44">
        <v>-72.395381</v>
      </c>
      <c r="V318" s="44">
        <v>5.3517039999999998</v>
      </c>
    </row>
    <row r="319" spans="1:22" ht="15.75" customHeight="1">
      <c r="A319" s="48">
        <v>403</v>
      </c>
      <c r="B319" s="24" t="s">
        <v>30</v>
      </c>
      <c r="C319" s="24" t="s">
        <v>349</v>
      </c>
      <c r="D319" s="25" t="s">
        <v>31</v>
      </c>
      <c r="E319" s="24">
        <v>12</v>
      </c>
      <c r="F319" s="24">
        <v>6</v>
      </c>
      <c r="G319" s="43">
        <v>0.7</v>
      </c>
      <c r="H319" s="43">
        <v>0.22281699999999999</v>
      </c>
      <c r="I319" s="26">
        <v>10</v>
      </c>
      <c r="J319" s="26">
        <v>5</v>
      </c>
      <c r="K319" s="27">
        <v>2149387.145</v>
      </c>
      <c r="L319" s="27">
        <v>5066961.2309999997</v>
      </c>
      <c r="M319" s="28">
        <v>3.8993E-2</v>
      </c>
      <c r="N319" s="29">
        <v>0.35561599999999999</v>
      </c>
      <c r="O319" s="25">
        <v>0.76</v>
      </c>
      <c r="P319" s="35">
        <v>78.539816000000002</v>
      </c>
      <c r="Q319" s="44" t="s">
        <v>398</v>
      </c>
      <c r="R319" s="44" t="s">
        <v>403</v>
      </c>
      <c r="S319" s="44" t="s">
        <v>21</v>
      </c>
      <c r="T319" s="44" t="s">
        <v>389</v>
      </c>
      <c r="U319" s="44">
        <v>-72.395387999999997</v>
      </c>
      <c r="V319" s="44">
        <v>5.3517039999999998</v>
      </c>
    </row>
    <row r="320" spans="1:22" ht="15.75" customHeight="1">
      <c r="A320" s="48">
        <v>404</v>
      </c>
      <c r="B320" s="24" t="s">
        <v>380</v>
      </c>
      <c r="C320" s="24" t="s">
        <v>379</v>
      </c>
      <c r="D320" s="25" t="s">
        <v>113</v>
      </c>
      <c r="E320" s="24">
        <v>5</v>
      </c>
      <c r="F320" s="24">
        <v>0.6</v>
      </c>
      <c r="G320" s="43">
        <v>0.6</v>
      </c>
      <c r="H320" s="43">
        <v>0.19098599999999999</v>
      </c>
      <c r="I320" s="26">
        <v>12</v>
      </c>
      <c r="J320" s="26">
        <v>6</v>
      </c>
      <c r="K320" s="27">
        <v>2149385.585</v>
      </c>
      <c r="L320" s="27">
        <v>5066965.8849999998</v>
      </c>
      <c r="M320" s="28">
        <v>2.8648E-2</v>
      </c>
      <c r="N320" s="29">
        <v>0.108862</v>
      </c>
      <c r="O320" s="25">
        <v>0.76</v>
      </c>
      <c r="P320" s="35">
        <v>113.097336</v>
      </c>
      <c r="Q320" s="44" t="s">
        <v>398</v>
      </c>
      <c r="R320" s="44" t="s">
        <v>403</v>
      </c>
      <c r="S320" s="44" t="s">
        <v>21</v>
      </c>
      <c r="T320" s="44" t="s">
        <v>389</v>
      </c>
      <c r="U320" s="44">
        <v>-72.395346000000004</v>
      </c>
      <c r="V320" s="44">
        <v>5.3516899999999996</v>
      </c>
    </row>
    <row r="321" spans="1:22" ht="15.75" customHeight="1">
      <c r="A321" s="48">
        <v>405</v>
      </c>
      <c r="B321" s="24" t="s">
        <v>30</v>
      </c>
      <c r="C321" s="24" t="s">
        <v>349</v>
      </c>
      <c r="D321" s="25" t="s">
        <v>31</v>
      </c>
      <c r="E321" s="24">
        <v>12</v>
      </c>
      <c r="F321" s="24">
        <v>6</v>
      </c>
      <c r="G321" s="43">
        <v>0.62</v>
      </c>
      <c r="H321" s="43">
        <v>0.197352</v>
      </c>
      <c r="I321" s="26">
        <v>10</v>
      </c>
      <c r="J321" s="26">
        <v>5</v>
      </c>
      <c r="K321" s="27">
        <v>2149385.6290000002</v>
      </c>
      <c r="L321" s="27">
        <v>5066970.625</v>
      </c>
      <c r="M321" s="28">
        <v>3.0589999999999999E-2</v>
      </c>
      <c r="N321" s="29">
        <v>0.27897699999999997</v>
      </c>
      <c r="O321" s="25">
        <v>0.76</v>
      </c>
      <c r="P321" s="35">
        <v>78.539816000000002</v>
      </c>
      <c r="Q321" s="44" t="s">
        <v>398</v>
      </c>
      <c r="R321" s="44" t="s">
        <v>403</v>
      </c>
      <c r="S321" s="44" t="s">
        <v>21</v>
      </c>
      <c r="T321" s="44" t="s">
        <v>389</v>
      </c>
      <c r="U321" s="44">
        <v>-72.395303999999996</v>
      </c>
      <c r="V321" s="44">
        <v>5.3516909999999998</v>
      </c>
    </row>
    <row r="322" spans="1:22" ht="15.75" customHeight="1">
      <c r="A322" s="48">
        <v>406</v>
      </c>
      <c r="B322" s="24" t="s">
        <v>380</v>
      </c>
      <c r="C322" s="24" t="s">
        <v>379</v>
      </c>
      <c r="D322" s="25" t="s">
        <v>113</v>
      </c>
      <c r="E322" s="24">
        <v>8</v>
      </c>
      <c r="F322" s="24">
        <v>1.6</v>
      </c>
      <c r="G322" s="43">
        <v>0.35</v>
      </c>
      <c r="H322" s="43">
        <v>0.11140799999999999</v>
      </c>
      <c r="I322" s="26">
        <v>11</v>
      </c>
      <c r="J322" s="26">
        <v>5.5</v>
      </c>
      <c r="K322" s="27">
        <v>2149383.3029999998</v>
      </c>
      <c r="L322" s="27">
        <v>5066978.1050000004</v>
      </c>
      <c r="M322" s="28">
        <v>9.7479999999999997E-3</v>
      </c>
      <c r="N322" s="29">
        <v>5.9269000000000002E-2</v>
      </c>
      <c r="O322" s="25">
        <v>0.76</v>
      </c>
      <c r="P322" s="35">
        <v>95.033178000000007</v>
      </c>
      <c r="Q322" s="44" t="s">
        <v>398</v>
      </c>
      <c r="R322" s="44" t="s">
        <v>403</v>
      </c>
      <c r="S322" s="44" t="s">
        <v>21</v>
      </c>
      <c r="T322" s="44" t="s">
        <v>389</v>
      </c>
      <c r="U322" s="44">
        <v>-72.395235999999997</v>
      </c>
      <c r="V322" s="44">
        <v>5.3516690000000002</v>
      </c>
    </row>
    <row r="323" spans="1:22" ht="15.75" customHeight="1">
      <c r="A323" s="48">
        <v>409</v>
      </c>
      <c r="B323" s="24" t="s">
        <v>382</v>
      </c>
      <c r="C323" s="24" t="s">
        <v>381</v>
      </c>
      <c r="D323" s="25" t="s">
        <v>31</v>
      </c>
      <c r="E323" s="24">
        <v>7</v>
      </c>
      <c r="F323" s="24">
        <v>1.7</v>
      </c>
      <c r="G323" s="43">
        <v>0.39</v>
      </c>
      <c r="H323" s="43">
        <v>0.124141</v>
      </c>
      <c r="I323" s="26">
        <v>6</v>
      </c>
      <c r="J323" s="26">
        <v>3</v>
      </c>
      <c r="K323" s="27">
        <v>2149382.9270000001</v>
      </c>
      <c r="L323" s="27">
        <v>5066985.5279999999</v>
      </c>
      <c r="M323" s="28">
        <v>1.2104E-2</v>
      </c>
      <c r="N323" s="29">
        <v>6.4392000000000005E-2</v>
      </c>
      <c r="O323" s="25">
        <v>0.76</v>
      </c>
      <c r="P323" s="35">
        <v>28.274334</v>
      </c>
      <c r="Q323" s="44" t="s">
        <v>398</v>
      </c>
      <c r="R323" s="44" t="s">
        <v>403</v>
      </c>
      <c r="S323" s="44" t="s">
        <v>21</v>
      </c>
      <c r="T323" s="44" t="s">
        <v>389</v>
      </c>
      <c r="U323" s="44">
        <v>-72.395168999999996</v>
      </c>
      <c r="V323" s="44">
        <v>5.3516659999999998</v>
      </c>
    </row>
    <row r="324" spans="1:22" ht="15.75" customHeight="1">
      <c r="A324" s="48">
        <v>410</v>
      </c>
      <c r="B324" s="24" t="s">
        <v>38</v>
      </c>
      <c r="C324" s="24" t="s">
        <v>365</v>
      </c>
      <c r="D324" s="25" t="s">
        <v>39</v>
      </c>
      <c r="E324" s="24">
        <v>6</v>
      </c>
      <c r="F324" s="24">
        <v>1.6</v>
      </c>
      <c r="G324" s="43">
        <v>0.32</v>
      </c>
      <c r="H324" s="43">
        <v>0.10185900000000001</v>
      </c>
      <c r="I324" s="26">
        <v>8</v>
      </c>
      <c r="J324" s="26">
        <v>4</v>
      </c>
      <c r="K324" s="27">
        <v>2149385.0290000001</v>
      </c>
      <c r="L324" s="27">
        <v>5066988.4890000001</v>
      </c>
      <c r="M324" s="28">
        <v>8.149E-3</v>
      </c>
      <c r="N324" s="29">
        <v>3.7157999999999997E-2</v>
      </c>
      <c r="O324" s="25">
        <v>0.76</v>
      </c>
      <c r="P324" s="35">
        <v>50.265481999999999</v>
      </c>
      <c r="Q324" s="44" t="s">
        <v>398</v>
      </c>
      <c r="R324" s="44" t="s">
        <v>403</v>
      </c>
      <c r="S324" s="44" t="s">
        <v>21</v>
      </c>
      <c r="T324" s="44" t="s">
        <v>389</v>
      </c>
      <c r="U324" s="44">
        <v>-72.395142000000007</v>
      </c>
      <c r="V324" s="44">
        <v>5.3516849999999998</v>
      </c>
    </row>
    <row r="325" spans="1:22" ht="15.75" customHeight="1">
      <c r="A325" s="48">
        <v>412</v>
      </c>
      <c r="B325" s="24" t="s">
        <v>30</v>
      </c>
      <c r="C325" s="24" t="s">
        <v>349</v>
      </c>
      <c r="D325" s="25" t="s">
        <v>31</v>
      </c>
      <c r="E325" s="24">
        <v>16</v>
      </c>
      <c r="F325" s="24">
        <v>9</v>
      </c>
      <c r="G325" s="43">
        <v>0.88</v>
      </c>
      <c r="H325" s="43">
        <v>0.280113</v>
      </c>
      <c r="I325" s="26">
        <v>11</v>
      </c>
      <c r="J325" s="26">
        <v>5.5</v>
      </c>
      <c r="K325" s="27">
        <v>2149382.86</v>
      </c>
      <c r="L325" s="27">
        <v>5066988.7810000004</v>
      </c>
      <c r="M325" s="28">
        <v>6.1624999999999999E-2</v>
      </c>
      <c r="N325" s="29">
        <v>0.74935700000000005</v>
      </c>
      <c r="O325" s="25">
        <v>0.76</v>
      </c>
      <c r="P325" s="35">
        <v>95.033178000000007</v>
      </c>
      <c r="Q325" s="44" t="s">
        <v>398</v>
      </c>
      <c r="R325" s="44" t="s">
        <v>403</v>
      </c>
      <c r="S325" s="44" t="s">
        <v>21</v>
      </c>
      <c r="T325" s="44" t="s">
        <v>389</v>
      </c>
      <c r="U325" s="44">
        <v>-72.395139999999998</v>
      </c>
      <c r="V325" s="44">
        <v>5.3516649999999997</v>
      </c>
    </row>
    <row r="326" spans="1:22" ht="15.75" customHeight="1">
      <c r="A326" s="48">
        <v>413</v>
      </c>
      <c r="B326" s="24" t="s">
        <v>181</v>
      </c>
      <c r="C326" s="24" t="s">
        <v>336</v>
      </c>
      <c r="D326" s="25" t="s">
        <v>113</v>
      </c>
      <c r="E326" s="24">
        <v>10</v>
      </c>
      <c r="F326" s="24">
        <v>3</v>
      </c>
      <c r="G326" s="43">
        <v>0.47</v>
      </c>
      <c r="H326" s="43">
        <v>0.14960599999999999</v>
      </c>
      <c r="I326" s="26">
        <v>11</v>
      </c>
      <c r="J326" s="26">
        <v>5.5</v>
      </c>
      <c r="K326" s="27">
        <v>2149383.0219999999</v>
      </c>
      <c r="L326" s="27">
        <v>5066991.5640000002</v>
      </c>
      <c r="M326" s="28">
        <v>1.7579000000000001E-2</v>
      </c>
      <c r="N326" s="29">
        <v>0.13359799999999999</v>
      </c>
      <c r="O326" s="25">
        <v>0.76</v>
      </c>
      <c r="P326" s="35">
        <v>95.033178000000007</v>
      </c>
      <c r="Q326" s="44" t="s">
        <v>398</v>
      </c>
      <c r="R326" s="44" t="s">
        <v>403</v>
      </c>
      <c r="S326" s="44" t="s">
        <v>21</v>
      </c>
      <c r="T326" s="44" t="s">
        <v>389</v>
      </c>
      <c r="U326" s="44">
        <v>-72.395115000000004</v>
      </c>
      <c r="V326" s="44">
        <v>5.351667</v>
      </c>
    </row>
    <row r="327" spans="1:22" ht="15.75" customHeight="1">
      <c r="A327" s="48">
        <v>414</v>
      </c>
      <c r="B327" s="24" t="s">
        <v>35</v>
      </c>
      <c r="C327" s="24" t="s">
        <v>368</v>
      </c>
      <c r="D327" s="25" t="s">
        <v>326</v>
      </c>
      <c r="E327" s="24">
        <v>12</v>
      </c>
      <c r="F327" s="24">
        <v>4</v>
      </c>
      <c r="G327" s="43">
        <v>0.76</v>
      </c>
      <c r="H327" s="43">
        <v>0.24191599999999999</v>
      </c>
      <c r="I327" s="26">
        <v>9</v>
      </c>
      <c r="J327" s="26">
        <v>4.5</v>
      </c>
      <c r="K327" s="27">
        <v>2149384.5989999999</v>
      </c>
      <c r="L327" s="27">
        <v>5066995.9809999997</v>
      </c>
      <c r="M327" s="28">
        <v>4.5963999999999998E-2</v>
      </c>
      <c r="N327" s="29">
        <v>0.41919099999999998</v>
      </c>
      <c r="O327" s="25">
        <v>0.76</v>
      </c>
      <c r="P327" s="35">
        <v>63.617251000000003</v>
      </c>
      <c r="Q327" s="44" t="s">
        <v>398</v>
      </c>
      <c r="R327" s="44" t="s">
        <v>403</v>
      </c>
      <c r="S327" s="44" t="s">
        <v>21</v>
      </c>
      <c r="T327" s="44" t="s">
        <v>389</v>
      </c>
      <c r="U327" s="44">
        <v>-72.395075000000006</v>
      </c>
      <c r="V327" s="44">
        <v>5.3516810000000001</v>
      </c>
    </row>
    <row r="328" spans="1:22" ht="15.75" customHeight="1">
      <c r="A328" s="48">
        <v>419</v>
      </c>
      <c r="B328" s="24" t="s">
        <v>41</v>
      </c>
      <c r="C328" s="24" t="s">
        <v>344</v>
      </c>
      <c r="D328" s="25" t="s">
        <v>42</v>
      </c>
      <c r="E328" s="24">
        <v>12</v>
      </c>
      <c r="F328" s="24">
        <v>3</v>
      </c>
      <c r="G328" s="43">
        <v>0.63</v>
      </c>
      <c r="H328" s="43">
        <v>0.20053499999999999</v>
      </c>
      <c r="I328" s="26">
        <v>9</v>
      </c>
      <c r="J328" s="26">
        <v>4.5</v>
      </c>
      <c r="K328" s="27">
        <v>2149384.9049999998</v>
      </c>
      <c r="L328" s="27">
        <v>5067000.4579999996</v>
      </c>
      <c r="M328" s="28">
        <v>3.1584000000000001E-2</v>
      </c>
      <c r="N328" s="29">
        <v>0.288049</v>
      </c>
      <c r="O328" s="25">
        <v>0.76</v>
      </c>
      <c r="P328" s="35">
        <v>63.617251000000003</v>
      </c>
      <c r="Q328" s="44" t="s">
        <v>398</v>
      </c>
      <c r="R328" s="44" t="s">
        <v>403</v>
      </c>
      <c r="S328" s="44" t="s">
        <v>21</v>
      </c>
      <c r="T328" s="44" t="s">
        <v>389</v>
      </c>
      <c r="U328" s="44">
        <v>-72.395033999999995</v>
      </c>
      <c r="V328" s="44">
        <v>5.3516839999999997</v>
      </c>
    </row>
    <row r="329" spans="1:22" ht="15.75" customHeight="1">
      <c r="A329" s="48">
        <v>420</v>
      </c>
      <c r="B329" s="24" t="s">
        <v>38</v>
      </c>
      <c r="C329" s="24" t="s">
        <v>365</v>
      </c>
      <c r="D329" s="25" t="s">
        <v>39</v>
      </c>
      <c r="E329" s="24">
        <v>13</v>
      </c>
      <c r="F329" s="24">
        <v>5</v>
      </c>
      <c r="G329" s="43">
        <v>0.7</v>
      </c>
      <c r="H329" s="43">
        <v>0.22281699999999999</v>
      </c>
      <c r="I329" s="26">
        <v>9</v>
      </c>
      <c r="J329" s="26">
        <v>4.5</v>
      </c>
      <c r="K329" s="27">
        <v>2149379.0750000002</v>
      </c>
      <c r="L329" s="27">
        <v>5067000.801</v>
      </c>
      <c r="M329" s="28">
        <v>3.8993E-2</v>
      </c>
      <c r="N329" s="29">
        <v>0.38524999999999998</v>
      </c>
      <c r="O329" s="25">
        <v>0.76</v>
      </c>
      <c r="P329" s="35">
        <v>63.617251000000003</v>
      </c>
      <c r="Q329" s="44" t="s">
        <v>398</v>
      </c>
      <c r="R329" s="44" t="s">
        <v>403</v>
      </c>
      <c r="S329" s="44" t="s">
        <v>21</v>
      </c>
      <c r="T329" s="44" t="s">
        <v>389</v>
      </c>
      <c r="U329" s="44">
        <v>-72.395031000000003</v>
      </c>
      <c r="V329" s="44">
        <v>5.3516310000000002</v>
      </c>
    </row>
    <row r="330" spans="1:22" ht="15.75" customHeight="1">
      <c r="A330" s="48">
        <v>421</v>
      </c>
      <c r="B330" s="24" t="s">
        <v>67</v>
      </c>
      <c r="C330" s="24" t="s">
        <v>367</v>
      </c>
      <c r="D330" s="25" t="s">
        <v>68</v>
      </c>
      <c r="E330" s="24">
        <v>13</v>
      </c>
      <c r="F330" s="24">
        <v>5</v>
      </c>
      <c r="G330" s="43">
        <v>0.66</v>
      </c>
      <c r="H330" s="43">
        <v>0.21008499999999999</v>
      </c>
      <c r="I330" s="26">
        <v>12</v>
      </c>
      <c r="J330" s="26">
        <v>6</v>
      </c>
      <c r="K330" s="27">
        <v>2149383.7349999999</v>
      </c>
      <c r="L330" s="27">
        <v>5067003.4879999999</v>
      </c>
      <c r="M330" s="28">
        <v>3.4664E-2</v>
      </c>
      <c r="N330" s="29">
        <v>0.34248000000000001</v>
      </c>
      <c r="O330" s="25">
        <v>0.76</v>
      </c>
      <c r="P330" s="35">
        <v>113.097336</v>
      </c>
      <c r="Q330" s="44" t="s">
        <v>398</v>
      </c>
      <c r="R330" s="44" t="s">
        <v>403</v>
      </c>
      <c r="S330" s="44" t="s">
        <v>21</v>
      </c>
      <c r="T330" s="44" t="s">
        <v>389</v>
      </c>
      <c r="U330" s="44">
        <v>-72.395007000000007</v>
      </c>
      <c r="V330" s="44">
        <v>5.3516729999999999</v>
      </c>
    </row>
    <row r="331" spans="1:22" ht="15.75" customHeight="1">
      <c r="A331" s="48">
        <v>423</v>
      </c>
      <c r="B331" s="24" t="s">
        <v>100</v>
      </c>
      <c r="C331" s="24" t="s">
        <v>334</v>
      </c>
      <c r="D331" s="25" t="s">
        <v>101</v>
      </c>
      <c r="E331" s="24">
        <v>12</v>
      </c>
      <c r="F331" s="24">
        <v>4</v>
      </c>
      <c r="G331" s="43">
        <v>1.1000000000000001</v>
      </c>
      <c r="H331" s="43">
        <v>0.35014099999999998</v>
      </c>
      <c r="I331" s="26">
        <v>9</v>
      </c>
      <c r="J331" s="26">
        <v>4.5</v>
      </c>
      <c r="K331" s="27">
        <v>2149380.5449999999</v>
      </c>
      <c r="L331" s="27">
        <v>5067009.5290000001</v>
      </c>
      <c r="M331" s="28">
        <v>9.6289E-2</v>
      </c>
      <c r="N331" s="29">
        <v>0.87815299999999996</v>
      </c>
      <c r="O331" s="25">
        <v>0.76</v>
      </c>
      <c r="P331" s="35">
        <v>63.617251000000003</v>
      </c>
      <c r="Q331" s="44" t="s">
        <v>398</v>
      </c>
      <c r="R331" s="44" t="s">
        <v>403</v>
      </c>
      <c r="S331" s="44" t="s">
        <v>21</v>
      </c>
      <c r="T331" s="44" t="s">
        <v>389</v>
      </c>
      <c r="U331" s="44">
        <v>-72.394952000000004</v>
      </c>
      <c r="V331" s="44">
        <v>5.3516440000000003</v>
      </c>
    </row>
    <row r="332" spans="1:22" ht="15.75" customHeight="1">
      <c r="A332" s="48">
        <v>424</v>
      </c>
      <c r="B332" s="24" t="s">
        <v>106</v>
      </c>
      <c r="C332" s="24" t="s">
        <v>342</v>
      </c>
      <c r="D332" s="25" t="s">
        <v>20</v>
      </c>
      <c r="E332" s="24">
        <v>10</v>
      </c>
      <c r="F332" s="24">
        <v>4</v>
      </c>
      <c r="G332" s="43">
        <v>0.41</v>
      </c>
      <c r="H332" s="43">
        <v>0.13050700000000001</v>
      </c>
      <c r="I332" s="26">
        <v>9</v>
      </c>
      <c r="J332" s="26">
        <v>4.5</v>
      </c>
      <c r="K332" s="27">
        <v>2149381.1669999999</v>
      </c>
      <c r="L332" s="27">
        <v>5067009.1619999995</v>
      </c>
      <c r="M332" s="28">
        <v>1.3377E-2</v>
      </c>
      <c r="N332" s="29">
        <v>0.10166500000000001</v>
      </c>
      <c r="O332" s="25">
        <v>0.76</v>
      </c>
      <c r="P332" s="35">
        <v>63.617251000000003</v>
      </c>
      <c r="Q332" s="44" t="s">
        <v>398</v>
      </c>
      <c r="R332" s="44" t="s">
        <v>403</v>
      </c>
      <c r="S332" s="44" t="s">
        <v>21</v>
      </c>
      <c r="T332" s="44" t="s">
        <v>389</v>
      </c>
      <c r="U332" s="44">
        <v>-72.394955999999993</v>
      </c>
      <c r="V332" s="44">
        <v>5.3516500000000002</v>
      </c>
    </row>
    <row r="333" spans="1:22" ht="15.75" customHeight="1">
      <c r="A333" s="48">
        <v>428</v>
      </c>
      <c r="B333" s="24" t="s">
        <v>41</v>
      </c>
      <c r="C333" s="24" t="s">
        <v>344</v>
      </c>
      <c r="D333" s="25" t="s">
        <v>42</v>
      </c>
      <c r="E333" s="24">
        <v>12</v>
      </c>
      <c r="F333" s="24">
        <v>3</v>
      </c>
      <c r="G333" s="43">
        <v>0.97</v>
      </c>
      <c r="H333" s="43">
        <v>0.30876100000000001</v>
      </c>
      <c r="I333" s="26">
        <v>9</v>
      </c>
      <c r="J333" s="26">
        <v>4.5</v>
      </c>
      <c r="K333" s="27">
        <v>2149365.7749999999</v>
      </c>
      <c r="L333" s="27">
        <v>5066995.38</v>
      </c>
      <c r="M333" s="28">
        <v>7.4873999999999996E-2</v>
      </c>
      <c r="N333" s="29">
        <v>0.68285499999999999</v>
      </c>
      <c r="O333" s="25">
        <v>0.76</v>
      </c>
      <c r="P333" s="35">
        <v>63.617251000000003</v>
      </c>
      <c r="Q333" s="44" t="s">
        <v>398</v>
      </c>
      <c r="R333" s="44" t="s">
        <v>403</v>
      </c>
      <c r="S333" s="44" t="s">
        <v>51</v>
      </c>
      <c r="T333" s="44" t="s">
        <v>389</v>
      </c>
      <c r="U333" s="44">
        <v>-72.395079999999993</v>
      </c>
      <c r="V333" s="44">
        <v>5.3515110000000004</v>
      </c>
    </row>
    <row r="334" spans="1:22" ht="15.75" customHeight="1">
      <c r="A334" s="48">
        <v>429</v>
      </c>
      <c r="B334" s="24" t="s">
        <v>26</v>
      </c>
      <c r="C334" s="24" t="s">
        <v>357</v>
      </c>
      <c r="D334" s="25" t="s">
        <v>326</v>
      </c>
      <c r="E334" s="24">
        <v>9</v>
      </c>
      <c r="F334" s="24">
        <v>3</v>
      </c>
      <c r="G334" s="43">
        <v>0.35</v>
      </c>
      <c r="H334" s="43">
        <v>0.11140799999999999</v>
      </c>
      <c r="I334" s="26">
        <v>8</v>
      </c>
      <c r="J334" s="26">
        <v>4</v>
      </c>
      <c r="K334" s="27">
        <v>2149365.5839999998</v>
      </c>
      <c r="L334" s="27">
        <v>5066997.4780000001</v>
      </c>
      <c r="M334" s="28">
        <v>9.7479999999999997E-3</v>
      </c>
      <c r="N334" s="29">
        <v>6.6678000000000001E-2</v>
      </c>
      <c r="O334" s="25">
        <v>0.76</v>
      </c>
      <c r="P334" s="35">
        <v>50.265481999999999</v>
      </c>
      <c r="Q334" s="44" t="s">
        <v>398</v>
      </c>
      <c r="R334" s="44" t="s">
        <v>403</v>
      </c>
      <c r="S334" s="44" t="s">
        <v>52</v>
      </c>
      <c r="T334" s="44" t="s">
        <v>389</v>
      </c>
      <c r="U334" s="44">
        <v>-72.395060999999998</v>
      </c>
      <c r="V334" s="44">
        <v>5.3515090000000001</v>
      </c>
    </row>
    <row r="335" spans="1:22" ht="15.75" customHeight="1">
      <c r="A335" s="48">
        <v>430</v>
      </c>
      <c r="B335" s="24" t="s">
        <v>30</v>
      </c>
      <c r="C335" s="24" t="s">
        <v>349</v>
      </c>
      <c r="D335" s="25" t="s">
        <v>31</v>
      </c>
      <c r="E335" s="24">
        <v>12</v>
      </c>
      <c r="F335" s="24">
        <v>5</v>
      </c>
      <c r="G335" s="43">
        <v>1.6</v>
      </c>
      <c r="H335" s="43">
        <v>0.50929599999999997</v>
      </c>
      <c r="I335" s="26">
        <v>11</v>
      </c>
      <c r="J335" s="26">
        <v>5.5</v>
      </c>
      <c r="K335" s="27">
        <v>2149364.2590000001</v>
      </c>
      <c r="L335" s="27">
        <v>5066999.2570000002</v>
      </c>
      <c r="M335" s="28">
        <v>0.20371800000000001</v>
      </c>
      <c r="N335" s="29">
        <v>1.8579110000000001</v>
      </c>
      <c r="O335" s="25">
        <v>0.76</v>
      </c>
      <c r="P335" s="35">
        <v>95.033178000000007</v>
      </c>
      <c r="Q335" s="44" t="s">
        <v>398</v>
      </c>
      <c r="R335" s="44" t="s">
        <v>403</v>
      </c>
      <c r="S335" s="44" t="s">
        <v>51</v>
      </c>
      <c r="T335" s="44" t="s">
        <v>389</v>
      </c>
      <c r="U335" s="44">
        <v>-72.395044999999996</v>
      </c>
      <c r="V335" s="44">
        <v>5.3514970000000002</v>
      </c>
    </row>
    <row r="336" spans="1:22" ht="15.75" customHeight="1">
      <c r="A336" s="48">
        <v>431</v>
      </c>
      <c r="B336" s="24" t="s">
        <v>30</v>
      </c>
      <c r="C336" s="24" t="s">
        <v>349</v>
      </c>
      <c r="D336" s="25" t="s">
        <v>31</v>
      </c>
      <c r="E336" s="24">
        <v>12</v>
      </c>
      <c r="F336" s="24">
        <v>4</v>
      </c>
      <c r="G336" s="43">
        <v>2</v>
      </c>
      <c r="H336" s="43">
        <v>0.63661999999999996</v>
      </c>
      <c r="I336" s="26">
        <v>7</v>
      </c>
      <c r="J336" s="26">
        <v>3.5</v>
      </c>
      <c r="K336" s="27">
        <v>2149348.8590000002</v>
      </c>
      <c r="L336" s="27">
        <v>5066998.148</v>
      </c>
      <c r="M336" s="28">
        <v>0.31830999999999998</v>
      </c>
      <c r="N336" s="29">
        <v>2.9029859999999998</v>
      </c>
      <c r="O336" s="25">
        <v>0.76</v>
      </c>
      <c r="P336" s="35">
        <v>38.48451</v>
      </c>
      <c r="Q336" s="44" t="s">
        <v>398</v>
      </c>
      <c r="R336" s="44" t="s">
        <v>403</v>
      </c>
      <c r="S336" s="44" t="s">
        <v>21</v>
      </c>
      <c r="T336" s="44" t="s">
        <v>389</v>
      </c>
      <c r="U336" s="44">
        <v>-72.395054999999999</v>
      </c>
      <c r="V336" s="44">
        <v>5.3513580000000003</v>
      </c>
    </row>
    <row r="337" spans="1:22" ht="15.75" customHeight="1">
      <c r="A337" s="48">
        <v>432</v>
      </c>
      <c r="B337" s="24" t="s">
        <v>380</v>
      </c>
      <c r="C337" s="24" t="s">
        <v>379</v>
      </c>
      <c r="D337" s="25" t="s">
        <v>113</v>
      </c>
      <c r="E337" s="24">
        <v>7</v>
      </c>
      <c r="F337" s="24">
        <v>2</v>
      </c>
      <c r="G337" s="43">
        <v>0.39</v>
      </c>
      <c r="H337" s="43">
        <v>0.124141</v>
      </c>
      <c r="I337" s="26">
        <v>9</v>
      </c>
      <c r="J337" s="26">
        <v>4.5</v>
      </c>
      <c r="K337" s="27">
        <v>2149363.2110000001</v>
      </c>
      <c r="L337" s="27">
        <v>5067005.6440000003</v>
      </c>
      <c r="M337" s="28">
        <v>1.2104E-2</v>
      </c>
      <c r="N337" s="29">
        <v>6.4392000000000005E-2</v>
      </c>
      <c r="O337" s="25">
        <v>0.76</v>
      </c>
      <c r="P337" s="35">
        <v>63.617251000000003</v>
      </c>
      <c r="Q337" s="44" t="s">
        <v>398</v>
      </c>
      <c r="R337" s="44" t="s">
        <v>403</v>
      </c>
      <c r="S337" s="44" t="s">
        <v>52</v>
      </c>
      <c r="T337" s="44" t="s">
        <v>389</v>
      </c>
      <c r="U337" s="44">
        <v>-72.394987999999998</v>
      </c>
      <c r="V337" s="44">
        <v>5.3514869999999997</v>
      </c>
    </row>
    <row r="338" spans="1:22" ht="15.75" customHeight="1">
      <c r="A338" s="48">
        <v>433</v>
      </c>
      <c r="B338" s="24" t="s">
        <v>380</v>
      </c>
      <c r="C338" s="24" t="s">
        <v>379</v>
      </c>
      <c r="D338" s="25" t="s">
        <v>113</v>
      </c>
      <c r="E338" s="24">
        <v>7</v>
      </c>
      <c r="F338" s="24">
        <v>2</v>
      </c>
      <c r="G338" s="43">
        <v>0.5</v>
      </c>
      <c r="H338" s="43">
        <v>0.15915499999999999</v>
      </c>
      <c r="I338" s="26">
        <v>8</v>
      </c>
      <c r="J338" s="26">
        <v>4</v>
      </c>
      <c r="K338" s="27">
        <v>2149362.9920000001</v>
      </c>
      <c r="L338" s="27">
        <v>5067006.7489999998</v>
      </c>
      <c r="M338" s="28">
        <v>1.9893999999999998E-2</v>
      </c>
      <c r="N338" s="29">
        <v>0.105838</v>
      </c>
      <c r="O338" s="25">
        <v>0.76</v>
      </c>
      <c r="P338" s="35">
        <v>50.265481999999999</v>
      </c>
      <c r="Q338" s="44" t="s">
        <v>398</v>
      </c>
      <c r="R338" s="44" t="s">
        <v>403</v>
      </c>
      <c r="S338" s="44" t="s">
        <v>52</v>
      </c>
      <c r="T338" s="44" t="s">
        <v>389</v>
      </c>
      <c r="U338" s="44">
        <v>-72.394977999999995</v>
      </c>
      <c r="V338" s="44">
        <v>5.3514850000000003</v>
      </c>
    </row>
    <row r="339" spans="1:22" ht="15.75" customHeight="1">
      <c r="A339" s="48">
        <v>434</v>
      </c>
      <c r="B339" s="24" t="s">
        <v>380</v>
      </c>
      <c r="C339" s="24" t="s">
        <v>379</v>
      </c>
      <c r="D339" s="25" t="s">
        <v>113</v>
      </c>
      <c r="E339" s="24">
        <v>12</v>
      </c>
      <c r="F339" s="24">
        <v>2</v>
      </c>
      <c r="G339" s="43">
        <v>1.9</v>
      </c>
      <c r="H339" s="43">
        <v>0.60478900000000002</v>
      </c>
      <c r="I339" s="26">
        <v>9</v>
      </c>
      <c r="J339" s="26">
        <v>4.5</v>
      </c>
      <c r="K339" s="27">
        <v>2149363.3870000001</v>
      </c>
      <c r="L339" s="27">
        <v>5067007.5609999998</v>
      </c>
      <c r="M339" s="28">
        <v>0.287275</v>
      </c>
      <c r="N339" s="29">
        <v>2.619945</v>
      </c>
      <c r="O339" s="25">
        <v>0.76</v>
      </c>
      <c r="P339" s="35">
        <v>63.617251000000003</v>
      </c>
      <c r="Q339" s="44" t="s">
        <v>398</v>
      </c>
      <c r="R339" s="44" t="s">
        <v>403</v>
      </c>
      <c r="S339" s="44" t="s">
        <v>52</v>
      </c>
      <c r="T339" s="44" t="s">
        <v>389</v>
      </c>
      <c r="U339" s="44">
        <v>-72.394970000000001</v>
      </c>
      <c r="V339" s="44">
        <v>5.3514889999999999</v>
      </c>
    </row>
    <row r="340" spans="1:22" ht="15.75" customHeight="1">
      <c r="A340" s="48">
        <v>435</v>
      </c>
      <c r="B340" s="24" t="s">
        <v>380</v>
      </c>
      <c r="C340" s="24" t="s">
        <v>379</v>
      </c>
      <c r="D340" s="25" t="s">
        <v>113</v>
      </c>
      <c r="E340" s="24">
        <v>6</v>
      </c>
      <c r="F340" s="24">
        <v>1.2</v>
      </c>
      <c r="G340" s="43">
        <v>0.39</v>
      </c>
      <c r="H340" s="43">
        <v>0.124141</v>
      </c>
      <c r="I340" s="26">
        <v>7</v>
      </c>
      <c r="J340" s="26">
        <v>3.5</v>
      </c>
      <c r="K340" s="27">
        <v>2149367.5329999998</v>
      </c>
      <c r="L340" s="27">
        <v>5067007.5240000002</v>
      </c>
      <c r="M340" s="28">
        <v>1.2104E-2</v>
      </c>
      <c r="N340" s="29">
        <v>5.5192999999999999E-2</v>
      </c>
      <c r="O340" s="25">
        <v>0.76</v>
      </c>
      <c r="P340" s="35">
        <v>38.48451</v>
      </c>
      <c r="Q340" s="44" t="s">
        <v>398</v>
      </c>
      <c r="R340" s="44" t="s">
        <v>403</v>
      </c>
      <c r="S340" s="44" t="s">
        <v>52</v>
      </c>
      <c r="T340" s="44" t="s">
        <v>389</v>
      </c>
      <c r="U340" s="44">
        <v>-72.394970999999998</v>
      </c>
      <c r="V340" s="44">
        <v>5.3515259999999998</v>
      </c>
    </row>
    <row r="341" spans="1:22" ht="15.75" customHeight="1">
      <c r="A341" s="48">
        <v>436</v>
      </c>
      <c r="B341" s="24" t="s">
        <v>382</v>
      </c>
      <c r="C341" s="24" t="s">
        <v>381</v>
      </c>
      <c r="D341" s="25" t="s">
        <v>31</v>
      </c>
      <c r="E341" s="24">
        <v>10</v>
      </c>
      <c r="F341" s="24">
        <v>3</v>
      </c>
      <c r="G341" s="43">
        <v>1.1299999999999999</v>
      </c>
      <c r="H341" s="43">
        <v>0.35969000000000001</v>
      </c>
      <c r="I341" s="26">
        <v>9</v>
      </c>
      <c r="J341" s="26">
        <v>4.5</v>
      </c>
      <c r="K341" s="27">
        <v>2149369.236</v>
      </c>
      <c r="L341" s="27">
        <v>5067007.5539999995</v>
      </c>
      <c r="M341" s="28">
        <v>0.10161199999999999</v>
      </c>
      <c r="N341" s="29">
        <v>0.77225500000000002</v>
      </c>
      <c r="O341" s="25">
        <v>0.76</v>
      </c>
      <c r="P341" s="35">
        <v>63.617251000000003</v>
      </c>
      <c r="Q341" s="44" t="s">
        <v>398</v>
      </c>
      <c r="R341" s="44" t="s">
        <v>403</v>
      </c>
      <c r="S341" s="44" t="s">
        <v>21</v>
      </c>
      <c r="T341" s="44" t="s">
        <v>389</v>
      </c>
      <c r="U341" s="44">
        <v>-72.394970000000001</v>
      </c>
      <c r="V341" s="44">
        <v>5.3515420000000002</v>
      </c>
    </row>
    <row r="342" spans="1:22" ht="15.75" customHeight="1">
      <c r="A342" s="48">
        <v>437</v>
      </c>
      <c r="B342" s="24" t="s">
        <v>26</v>
      </c>
      <c r="C342" s="24" t="s">
        <v>357</v>
      </c>
      <c r="D342" s="25" t="s">
        <v>326</v>
      </c>
      <c r="E342" s="24">
        <v>12</v>
      </c>
      <c r="F342" s="24">
        <v>4</v>
      </c>
      <c r="G342" s="43">
        <v>2.44</v>
      </c>
      <c r="H342" s="43">
        <v>0.77667600000000003</v>
      </c>
      <c r="I342" s="26">
        <v>9</v>
      </c>
      <c r="J342" s="26">
        <v>4.5</v>
      </c>
      <c r="K342" s="27">
        <v>2149372.2310000001</v>
      </c>
      <c r="L342" s="27">
        <v>5067005.8150000004</v>
      </c>
      <c r="M342" s="28">
        <v>0.47377200000000003</v>
      </c>
      <c r="N342" s="29">
        <v>4.320805</v>
      </c>
      <c r="O342" s="25">
        <v>0.76</v>
      </c>
      <c r="P342" s="35">
        <v>63.617251000000003</v>
      </c>
      <c r="Q342" s="44" t="s">
        <v>398</v>
      </c>
      <c r="R342" s="44" t="s">
        <v>403</v>
      </c>
      <c r="S342" s="44" t="s">
        <v>21</v>
      </c>
      <c r="T342" s="44" t="s">
        <v>389</v>
      </c>
      <c r="U342" s="44">
        <v>-72.394986000000003</v>
      </c>
      <c r="V342" s="44">
        <v>5.3515689999999996</v>
      </c>
    </row>
    <row r="343" spans="1:22" ht="15.75" customHeight="1">
      <c r="A343" s="48">
        <v>438</v>
      </c>
      <c r="B343" s="24" t="s">
        <v>41</v>
      </c>
      <c r="C343" s="24" t="s">
        <v>344</v>
      </c>
      <c r="D343" s="25" t="s">
        <v>42</v>
      </c>
      <c r="E343" s="24">
        <v>12</v>
      </c>
      <c r="F343" s="24">
        <v>3</v>
      </c>
      <c r="G343" s="43">
        <v>1.57</v>
      </c>
      <c r="H343" s="43">
        <v>0.499747</v>
      </c>
      <c r="I343" s="26">
        <v>9</v>
      </c>
      <c r="J343" s="26">
        <v>4.5</v>
      </c>
      <c r="K343" s="27">
        <v>2149375.1719999998</v>
      </c>
      <c r="L343" s="27">
        <v>5067014.0010000002</v>
      </c>
      <c r="M343" s="28">
        <v>0.19615099999999999</v>
      </c>
      <c r="N343" s="29">
        <v>1.7888930000000001</v>
      </c>
      <c r="O343" s="25">
        <v>0.76</v>
      </c>
      <c r="P343" s="35">
        <v>63.617251000000003</v>
      </c>
      <c r="Q343" s="44" t="s">
        <v>165</v>
      </c>
      <c r="R343" s="44" t="s">
        <v>403</v>
      </c>
      <c r="S343" s="44" t="s">
        <v>52</v>
      </c>
      <c r="T343" s="44" t="s">
        <v>389</v>
      </c>
      <c r="U343" s="44">
        <v>-72.394912000000005</v>
      </c>
      <c r="V343" s="44">
        <v>5.3515959999999998</v>
      </c>
    </row>
    <row r="344" spans="1:22" ht="15.75" customHeight="1">
      <c r="A344" s="48">
        <v>439</v>
      </c>
      <c r="B344" s="24" t="s">
        <v>107</v>
      </c>
      <c r="C344" s="24" t="s">
        <v>355</v>
      </c>
      <c r="D344" s="25" t="s">
        <v>31</v>
      </c>
      <c r="E344" s="24">
        <v>9</v>
      </c>
      <c r="F344" s="24">
        <v>3</v>
      </c>
      <c r="G344" s="43">
        <v>0.4</v>
      </c>
      <c r="H344" s="43">
        <v>0.12732399999999999</v>
      </c>
      <c r="I344" s="26">
        <v>9</v>
      </c>
      <c r="J344" s="26">
        <v>4.5</v>
      </c>
      <c r="K344" s="27">
        <v>2149373.94</v>
      </c>
      <c r="L344" s="27">
        <v>5067020.1229999997</v>
      </c>
      <c r="M344" s="28">
        <v>1.2732E-2</v>
      </c>
      <c r="N344" s="29">
        <v>8.7090000000000001E-2</v>
      </c>
      <c r="O344" s="25">
        <v>0.76</v>
      </c>
      <c r="P344" s="35">
        <v>63.617251000000003</v>
      </c>
      <c r="Q344" s="44" t="s">
        <v>398</v>
      </c>
      <c r="R344" s="44" t="s">
        <v>403</v>
      </c>
      <c r="S344" s="44" t="s">
        <v>21</v>
      </c>
      <c r="T344" s="44" t="s">
        <v>389</v>
      </c>
      <c r="U344" s="44">
        <v>-72.394857000000002</v>
      </c>
      <c r="V344" s="44">
        <v>5.3515839999999999</v>
      </c>
    </row>
    <row r="345" spans="1:22" ht="15.75" customHeight="1">
      <c r="A345" s="48">
        <v>440</v>
      </c>
      <c r="B345" s="24" t="s">
        <v>60</v>
      </c>
      <c r="C345" s="24" t="s">
        <v>398</v>
      </c>
      <c r="D345" s="25" t="s">
        <v>398</v>
      </c>
      <c r="E345" s="24">
        <v>10</v>
      </c>
      <c r="F345" s="24">
        <v>6</v>
      </c>
      <c r="G345" s="43">
        <v>0.6</v>
      </c>
      <c r="H345" s="43">
        <v>0.19098599999999999</v>
      </c>
      <c r="I345" s="26" t="s">
        <v>398</v>
      </c>
      <c r="J345" s="26">
        <v>0</v>
      </c>
      <c r="K345" s="27">
        <v>2149372.9819999998</v>
      </c>
      <c r="L345" s="27">
        <v>5067001.3890000004</v>
      </c>
      <c r="M345" s="28">
        <v>2.8648E-2</v>
      </c>
      <c r="N345" s="29">
        <v>0.217724</v>
      </c>
      <c r="O345" s="25">
        <v>0.76</v>
      </c>
      <c r="P345" s="35">
        <v>0</v>
      </c>
      <c r="Q345" s="44" t="s">
        <v>398</v>
      </c>
      <c r="R345" s="44" t="s">
        <v>403</v>
      </c>
      <c r="S345" s="44" t="s">
        <v>52</v>
      </c>
      <c r="T345" s="44" t="s">
        <v>324</v>
      </c>
      <c r="U345" s="44">
        <v>-72.395026000000001</v>
      </c>
      <c r="V345" s="44">
        <v>5.3515759999999997</v>
      </c>
    </row>
    <row r="346" spans="1:22" ht="15.75" hidden="1" customHeight="1">
      <c r="A346" s="48">
        <v>441</v>
      </c>
      <c r="B346" s="24" t="s">
        <v>107</v>
      </c>
      <c r="C346" s="24" t="s">
        <v>355</v>
      </c>
      <c r="D346" s="25" t="s">
        <v>31</v>
      </c>
      <c r="E346" s="24">
        <v>12</v>
      </c>
      <c r="F346" s="24">
        <v>4</v>
      </c>
      <c r="G346" s="43">
        <v>1.93</v>
      </c>
      <c r="H346" s="43">
        <v>0.61433800000000005</v>
      </c>
      <c r="I346" s="26">
        <v>10</v>
      </c>
      <c r="J346" s="26">
        <v>5</v>
      </c>
      <c r="K346" s="27">
        <v>2149284.3670000001</v>
      </c>
      <c r="L346" s="27">
        <v>5066995.3739999998</v>
      </c>
      <c r="M346" s="28">
        <v>0.29641800000000001</v>
      </c>
      <c r="N346" s="29">
        <v>2.7033330000000002</v>
      </c>
      <c r="O346" s="25">
        <v>0.76</v>
      </c>
      <c r="P346" s="35">
        <v>78.539816000000002</v>
      </c>
      <c r="Q346" s="44" t="s">
        <v>398</v>
      </c>
      <c r="R346" s="44" t="s">
        <v>109</v>
      </c>
      <c r="S346" s="44" t="s">
        <v>52</v>
      </c>
      <c r="T346" s="44" t="s">
        <v>389</v>
      </c>
      <c r="U346" s="44">
        <v>-72.395081000000005</v>
      </c>
      <c r="V346" s="44">
        <v>5.3507740000000004</v>
      </c>
    </row>
    <row r="347" spans="1:22" ht="15.75" hidden="1" customHeight="1">
      <c r="A347" s="48">
        <v>442</v>
      </c>
      <c r="B347" s="24" t="s">
        <v>167</v>
      </c>
      <c r="C347" s="24" t="s">
        <v>362</v>
      </c>
      <c r="D347" s="25" t="s">
        <v>89</v>
      </c>
      <c r="E347" s="24">
        <v>9</v>
      </c>
      <c r="F347" s="24">
        <v>3</v>
      </c>
      <c r="G347" s="43">
        <v>0.34</v>
      </c>
      <c r="H347" s="43">
        <v>0.108225</v>
      </c>
      <c r="I347" s="26">
        <v>7</v>
      </c>
      <c r="J347" s="26">
        <v>3.5</v>
      </c>
      <c r="K347" s="27">
        <v>2149275.8840000001</v>
      </c>
      <c r="L347" s="27">
        <v>5066993.835</v>
      </c>
      <c r="M347" s="28">
        <v>9.1990000000000006E-3</v>
      </c>
      <c r="N347" s="29">
        <v>6.2922000000000006E-2</v>
      </c>
      <c r="O347" s="25">
        <v>0.76</v>
      </c>
      <c r="P347" s="35">
        <v>38.48451</v>
      </c>
      <c r="Q347" s="44" t="s">
        <v>398</v>
      </c>
      <c r="R347" s="44" t="s">
        <v>109</v>
      </c>
      <c r="S347" s="44" t="s">
        <v>52</v>
      </c>
      <c r="T347" s="44" t="s">
        <v>389</v>
      </c>
      <c r="U347" s="44">
        <v>-72.395094999999998</v>
      </c>
      <c r="V347" s="44">
        <v>5.3506970000000003</v>
      </c>
    </row>
    <row r="348" spans="1:22" ht="15.75" hidden="1" customHeight="1">
      <c r="A348" s="48">
        <v>443</v>
      </c>
      <c r="B348" s="24" t="s">
        <v>26</v>
      </c>
      <c r="C348" s="24" t="s">
        <v>357</v>
      </c>
      <c r="D348" s="25" t="s">
        <v>326</v>
      </c>
      <c r="E348" s="24">
        <v>12</v>
      </c>
      <c r="F348" s="24">
        <v>6</v>
      </c>
      <c r="G348" s="43">
        <v>1.1000000000000001</v>
      </c>
      <c r="H348" s="43">
        <v>0.35014099999999998</v>
      </c>
      <c r="I348" s="26">
        <v>9</v>
      </c>
      <c r="J348" s="26">
        <v>4.5</v>
      </c>
      <c r="K348" s="27">
        <v>2149276.3859999999</v>
      </c>
      <c r="L348" s="27">
        <v>5066989.1289999997</v>
      </c>
      <c r="M348" s="28">
        <v>9.6289E-2</v>
      </c>
      <c r="N348" s="29">
        <v>0.87815299999999996</v>
      </c>
      <c r="O348" s="25">
        <v>0.76</v>
      </c>
      <c r="P348" s="35">
        <v>63.617251000000003</v>
      </c>
      <c r="Q348" s="44" t="s">
        <v>398</v>
      </c>
      <c r="R348" s="44" t="s">
        <v>109</v>
      </c>
      <c r="S348" s="44" t="s">
        <v>21</v>
      </c>
      <c r="T348" s="44" t="s">
        <v>389</v>
      </c>
      <c r="U348" s="44">
        <v>-72.395138000000003</v>
      </c>
      <c r="V348" s="44">
        <v>5.3507020000000001</v>
      </c>
    </row>
    <row r="349" spans="1:22" ht="15.75" hidden="1" customHeight="1">
      <c r="A349" s="48">
        <v>444</v>
      </c>
      <c r="B349" s="24" t="s">
        <v>168</v>
      </c>
      <c r="C349" s="24" t="s">
        <v>347</v>
      </c>
      <c r="D349" s="25" t="s">
        <v>169</v>
      </c>
      <c r="E349" s="24">
        <v>10</v>
      </c>
      <c r="F349" s="24">
        <v>3</v>
      </c>
      <c r="G349" s="43">
        <v>0.9</v>
      </c>
      <c r="H349" s="43">
        <v>0.28647899999999998</v>
      </c>
      <c r="I349" s="26">
        <v>9</v>
      </c>
      <c r="J349" s="26">
        <v>4.5</v>
      </c>
      <c r="K349" s="27">
        <v>2149253.9610000001</v>
      </c>
      <c r="L349" s="27">
        <v>5066983.0010000002</v>
      </c>
      <c r="M349" s="28">
        <v>6.4458000000000001E-2</v>
      </c>
      <c r="N349" s="29">
        <v>0.48987900000000001</v>
      </c>
      <c r="O349" s="25">
        <v>0.76</v>
      </c>
      <c r="P349" s="35">
        <v>63.617251000000003</v>
      </c>
      <c r="Q349" s="44" t="s">
        <v>398</v>
      </c>
      <c r="R349" s="44" t="s">
        <v>109</v>
      </c>
      <c r="S349" s="44" t="s">
        <v>52</v>
      </c>
      <c r="T349" s="44" t="s">
        <v>389</v>
      </c>
      <c r="U349" s="44">
        <v>-72.395193000000006</v>
      </c>
      <c r="V349" s="44">
        <v>5.3504990000000001</v>
      </c>
    </row>
    <row r="350" spans="1:22" ht="15.75" hidden="1" customHeight="1">
      <c r="A350" s="48">
        <v>445</v>
      </c>
      <c r="B350" s="24" t="s">
        <v>110</v>
      </c>
      <c r="C350" s="24" t="s">
        <v>354</v>
      </c>
      <c r="D350" s="25" t="s">
        <v>42</v>
      </c>
      <c r="E350" s="24">
        <v>12</v>
      </c>
      <c r="F350" s="24">
        <v>4</v>
      </c>
      <c r="G350" s="43">
        <v>0.96</v>
      </c>
      <c r="H350" s="43">
        <v>0.30557699999999999</v>
      </c>
      <c r="I350" s="26">
        <v>9</v>
      </c>
      <c r="J350" s="26">
        <v>4.5</v>
      </c>
      <c r="K350" s="27">
        <v>2149290.3730000001</v>
      </c>
      <c r="L350" s="27">
        <v>5067009.6359999999</v>
      </c>
      <c r="M350" s="28">
        <v>7.3339000000000001E-2</v>
      </c>
      <c r="N350" s="29">
        <v>0.668848</v>
      </c>
      <c r="O350" s="25">
        <v>0.76</v>
      </c>
      <c r="P350" s="35">
        <v>63.617251000000003</v>
      </c>
      <c r="Q350" s="44" t="s">
        <v>398</v>
      </c>
      <c r="R350" s="44" t="s">
        <v>109</v>
      </c>
      <c r="S350" s="44" t="s">
        <v>52</v>
      </c>
      <c r="T350" s="44" t="s">
        <v>389</v>
      </c>
      <c r="U350" s="44">
        <v>-72.394952000000004</v>
      </c>
      <c r="V350" s="44">
        <v>5.3508279999999999</v>
      </c>
    </row>
    <row r="351" spans="1:22" ht="15.75" hidden="1" customHeight="1">
      <c r="A351" s="48">
        <v>446</v>
      </c>
      <c r="B351" s="24" t="s">
        <v>107</v>
      </c>
      <c r="C351" s="24" t="s">
        <v>355</v>
      </c>
      <c r="D351" s="25" t="s">
        <v>31</v>
      </c>
      <c r="E351" s="24">
        <v>12</v>
      </c>
      <c r="F351" s="24">
        <v>4</v>
      </c>
      <c r="G351" s="43">
        <v>2.4</v>
      </c>
      <c r="H351" s="43">
        <v>0.76394399999999996</v>
      </c>
      <c r="I351" s="26">
        <v>9</v>
      </c>
      <c r="J351" s="26">
        <v>4.5</v>
      </c>
      <c r="K351" s="27">
        <v>2149297.44</v>
      </c>
      <c r="L351" s="27">
        <v>5067009.5219999999</v>
      </c>
      <c r="M351" s="28">
        <v>0.458366</v>
      </c>
      <c r="N351" s="29">
        <v>4.1802999999999999</v>
      </c>
      <c r="O351" s="25">
        <v>0.76</v>
      </c>
      <c r="P351" s="35">
        <v>63.617251000000003</v>
      </c>
      <c r="Q351" s="44" t="s">
        <v>61</v>
      </c>
      <c r="R351" s="44" t="s">
        <v>109</v>
      </c>
      <c r="S351" s="44" t="s">
        <v>21</v>
      </c>
      <c r="T351" s="44" t="s">
        <v>389</v>
      </c>
      <c r="U351" s="44">
        <v>-72.394953000000001</v>
      </c>
      <c r="V351" s="44">
        <v>5.350892</v>
      </c>
    </row>
    <row r="352" spans="1:22" ht="15.75" hidden="1" customHeight="1">
      <c r="A352" s="48">
        <v>447</v>
      </c>
      <c r="B352" s="24" t="s">
        <v>26</v>
      </c>
      <c r="C352" s="24" t="s">
        <v>357</v>
      </c>
      <c r="D352" s="25" t="s">
        <v>326</v>
      </c>
      <c r="E352" s="24">
        <v>10</v>
      </c>
      <c r="F352" s="24">
        <v>4</v>
      </c>
      <c r="G352" s="43">
        <v>0.7</v>
      </c>
      <c r="H352" s="43">
        <v>0.22281699999999999</v>
      </c>
      <c r="I352" s="26">
        <v>11</v>
      </c>
      <c r="J352" s="26">
        <v>5.5</v>
      </c>
      <c r="K352" s="27">
        <v>2149273.3670000001</v>
      </c>
      <c r="L352" s="27">
        <v>5067011.1330000004</v>
      </c>
      <c r="M352" s="28">
        <v>3.8993E-2</v>
      </c>
      <c r="N352" s="29">
        <v>0.29634700000000003</v>
      </c>
      <c r="O352" s="25">
        <v>0.76</v>
      </c>
      <c r="P352" s="35">
        <v>95.033178000000007</v>
      </c>
      <c r="Q352" s="44" t="s">
        <v>398</v>
      </c>
      <c r="R352" s="44" t="s">
        <v>109</v>
      </c>
      <c r="S352" s="44" t="s">
        <v>52</v>
      </c>
      <c r="T352" s="44" t="s">
        <v>389</v>
      </c>
      <c r="U352" s="44">
        <v>-72.394938999999994</v>
      </c>
      <c r="V352" s="44">
        <v>5.3506739999999997</v>
      </c>
    </row>
    <row r="353" spans="1:22" ht="15.75" hidden="1" customHeight="1">
      <c r="A353" s="48">
        <v>448</v>
      </c>
      <c r="B353" s="24" t="s">
        <v>116</v>
      </c>
      <c r="C353" s="24" t="s">
        <v>364</v>
      </c>
      <c r="D353" s="25" t="s">
        <v>89</v>
      </c>
      <c r="E353" s="24">
        <v>6</v>
      </c>
      <c r="F353" s="24">
        <v>2</v>
      </c>
      <c r="G353" s="43">
        <v>0.53</v>
      </c>
      <c r="H353" s="43">
        <v>0.16870399999999999</v>
      </c>
      <c r="I353" s="26">
        <v>6</v>
      </c>
      <c r="J353" s="26">
        <v>3</v>
      </c>
      <c r="K353" s="27">
        <v>2149280.8560000001</v>
      </c>
      <c r="L353" s="27">
        <v>5067016.3559999997</v>
      </c>
      <c r="M353" s="28">
        <v>2.2353000000000001E-2</v>
      </c>
      <c r="N353" s="29">
        <v>0.10193099999999999</v>
      </c>
      <c r="O353" s="25">
        <v>0.76</v>
      </c>
      <c r="P353" s="35">
        <v>28.274334</v>
      </c>
      <c r="Q353" s="44" t="s">
        <v>398</v>
      </c>
      <c r="R353" s="44" t="s">
        <v>109</v>
      </c>
      <c r="S353" s="44" t="s">
        <v>21</v>
      </c>
      <c r="T353" s="44" t="s">
        <v>389</v>
      </c>
      <c r="U353" s="44">
        <v>-72.394891999999999</v>
      </c>
      <c r="V353" s="44">
        <v>5.3507420000000003</v>
      </c>
    </row>
    <row r="354" spans="1:22" ht="15.75" hidden="1" customHeight="1">
      <c r="A354" s="48">
        <v>449</v>
      </c>
      <c r="B354" s="24" t="s">
        <v>116</v>
      </c>
      <c r="C354" s="24" t="s">
        <v>364</v>
      </c>
      <c r="D354" s="25" t="s">
        <v>89</v>
      </c>
      <c r="E354" s="24">
        <v>5</v>
      </c>
      <c r="F354" s="24">
        <v>2</v>
      </c>
      <c r="G354" s="43">
        <v>0.53</v>
      </c>
      <c r="H354" s="43">
        <v>0.16870399999999999</v>
      </c>
      <c r="I354" s="26">
        <v>6</v>
      </c>
      <c r="J354" s="26">
        <v>3</v>
      </c>
      <c r="K354" s="27">
        <v>2149279.423</v>
      </c>
      <c r="L354" s="27">
        <v>5067020.9890000001</v>
      </c>
      <c r="M354" s="28">
        <v>2.2353000000000001E-2</v>
      </c>
      <c r="N354" s="29">
        <v>8.4943000000000005E-2</v>
      </c>
      <c r="O354" s="25">
        <v>0.76</v>
      </c>
      <c r="P354" s="35">
        <v>28.274334</v>
      </c>
      <c r="Q354" s="44" t="s">
        <v>398</v>
      </c>
      <c r="R354" s="44" t="s">
        <v>109</v>
      </c>
      <c r="S354" s="44" t="s">
        <v>21</v>
      </c>
      <c r="T354" s="44" t="s">
        <v>389</v>
      </c>
      <c r="U354" s="44">
        <v>-72.394850000000005</v>
      </c>
      <c r="V354" s="44">
        <v>5.3507290000000003</v>
      </c>
    </row>
    <row r="355" spans="1:22" ht="15.75" hidden="1" customHeight="1">
      <c r="A355" s="48">
        <v>450</v>
      </c>
      <c r="B355" s="24" t="s">
        <v>92</v>
      </c>
      <c r="C355" s="24" t="s">
        <v>359</v>
      </c>
      <c r="D355" s="25" t="s">
        <v>93</v>
      </c>
      <c r="E355" s="24">
        <v>7</v>
      </c>
      <c r="F355" s="24">
        <v>2</v>
      </c>
      <c r="G355" s="43">
        <v>1.35</v>
      </c>
      <c r="H355" s="43">
        <v>0.42971799999999999</v>
      </c>
      <c r="I355" s="26">
        <v>11</v>
      </c>
      <c r="J355" s="26">
        <v>5.5</v>
      </c>
      <c r="K355" s="27">
        <v>2149263.9649999999</v>
      </c>
      <c r="L355" s="27">
        <v>5067010.8909999998</v>
      </c>
      <c r="M355" s="28">
        <v>0.14502999999999999</v>
      </c>
      <c r="N355" s="29">
        <v>0.77155899999999999</v>
      </c>
      <c r="O355" s="25">
        <v>0.76</v>
      </c>
      <c r="P355" s="35">
        <v>95.033178000000007</v>
      </c>
      <c r="Q355" s="44" t="s">
        <v>398</v>
      </c>
      <c r="R355" s="44" t="s">
        <v>109</v>
      </c>
      <c r="S355" s="44" t="s">
        <v>21</v>
      </c>
      <c r="T355" s="44" t="s">
        <v>389</v>
      </c>
      <c r="U355" s="44">
        <v>-72.394941000000003</v>
      </c>
      <c r="V355" s="44">
        <v>5.3505890000000003</v>
      </c>
    </row>
    <row r="356" spans="1:22" ht="15.75" hidden="1" customHeight="1">
      <c r="A356" s="48">
        <v>451</v>
      </c>
      <c r="B356" s="24" t="s">
        <v>92</v>
      </c>
      <c r="C356" s="24" t="s">
        <v>359</v>
      </c>
      <c r="D356" s="25" t="s">
        <v>93</v>
      </c>
      <c r="E356" s="24">
        <v>10</v>
      </c>
      <c r="F356" s="24">
        <v>3</v>
      </c>
      <c r="G356" s="43">
        <v>0.68</v>
      </c>
      <c r="H356" s="43">
        <v>0.216451</v>
      </c>
      <c r="I356" s="26">
        <v>11</v>
      </c>
      <c r="J356" s="26">
        <v>5.5</v>
      </c>
      <c r="K356" s="27">
        <v>2149264.7779999999</v>
      </c>
      <c r="L356" s="27">
        <v>5067018.1440000003</v>
      </c>
      <c r="M356" s="28">
        <v>3.6797000000000003E-2</v>
      </c>
      <c r="N356" s="29">
        <v>0.27965400000000001</v>
      </c>
      <c r="O356" s="25">
        <v>0.76</v>
      </c>
      <c r="P356" s="35">
        <v>95.033178000000007</v>
      </c>
      <c r="Q356" s="44" t="s">
        <v>398</v>
      </c>
      <c r="R356" s="44" t="s">
        <v>109</v>
      </c>
      <c r="S356" s="44" t="s">
        <v>21</v>
      </c>
      <c r="T356" s="44" t="s">
        <v>389</v>
      </c>
      <c r="U356" s="44">
        <v>-72.394875999999996</v>
      </c>
      <c r="V356" s="44">
        <v>5.3505960000000004</v>
      </c>
    </row>
    <row r="357" spans="1:22" ht="15.75" hidden="1" customHeight="1">
      <c r="A357" s="48">
        <v>452</v>
      </c>
      <c r="B357" s="24" t="s">
        <v>112</v>
      </c>
      <c r="C357" s="24" t="s">
        <v>366</v>
      </c>
      <c r="D357" s="25" t="s">
        <v>113</v>
      </c>
      <c r="E357" s="24">
        <v>8</v>
      </c>
      <c r="F357" s="24">
        <v>3</v>
      </c>
      <c r="G357" s="43">
        <v>0.52</v>
      </c>
      <c r="H357" s="43">
        <v>0.165521</v>
      </c>
      <c r="I357" s="26">
        <v>9</v>
      </c>
      <c r="J357" s="26">
        <v>4.5</v>
      </c>
      <c r="K357" s="27">
        <v>2149261.2590000001</v>
      </c>
      <c r="L357" s="27">
        <v>5067017.3890000004</v>
      </c>
      <c r="M357" s="28">
        <v>2.1517999999999999E-2</v>
      </c>
      <c r="N357" s="29">
        <v>0.130828</v>
      </c>
      <c r="O357" s="25">
        <v>0.76</v>
      </c>
      <c r="P357" s="35">
        <v>63.617251000000003</v>
      </c>
      <c r="Q357" s="42" t="s">
        <v>398</v>
      </c>
      <c r="R357" s="44" t="s">
        <v>109</v>
      </c>
      <c r="S357" s="44" t="s">
        <v>21</v>
      </c>
      <c r="T357" s="44" t="s">
        <v>389</v>
      </c>
      <c r="U357" s="44">
        <v>-72.394882999999993</v>
      </c>
      <c r="V357" s="44">
        <v>5.3505649999999996</v>
      </c>
    </row>
    <row r="358" spans="1:22" ht="15.75" hidden="1" customHeight="1">
      <c r="A358" s="48">
        <v>453</v>
      </c>
      <c r="B358" s="24" t="s">
        <v>92</v>
      </c>
      <c r="C358" s="24" t="s">
        <v>359</v>
      </c>
      <c r="D358" s="25" t="s">
        <v>93</v>
      </c>
      <c r="E358" s="24">
        <v>10</v>
      </c>
      <c r="F358" s="24">
        <v>3</v>
      </c>
      <c r="G358" s="43">
        <v>0.4</v>
      </c>
      <c r="H358" s="43">
        <v>0.12732399999999999</v>
      </c>
      <c r="I358" s="26">
        <v>11</v>
      </c>
      <c r="J358" s="26">
        <v>5.5</v>
      </c>
      <c r="K358" s="27">
        <v>2149258.432</v>
      </c>
      <c r="L358" s="27">
        <v>5067016.4450000003</v>
      </c>
      <c r="M358" s="28">
        <v>1.2732E-2</v>
      </c>
      <c r="N358" s="29">
        <v>9.6766000000000005E-2</v>
      </c>
      <c r="O358" s="25">
        <v>0.76</v>
      </c>
      <c r="P358" s="35">
        <v>95.033178000000007</v>
      </c>
      <c r="Q358" s="44" t="s">
        <v>98</v>
      </c>
      <c r="R358" s="44" t="s">
        <v>109</v>
      </c>
      <c r="S358" s="44" t="s">
        <v>52</v>
      </c>
      <c r="T358" s="44" t="s">
        <v>389</v>
      </c>
      <c r="U358" s="44">
        <v>-72.394891000000001</v>
      </c>
      <c r="V358" s="44">
        <v>5.3505390000000004</v>
      </c>
    </row>
    <row r="359" spans="1:22" ht="15.75" hidden="1" customHeight="1">
      <c r="A359" s="48">
        <v>454</v>
      </c>
      <c r="B359" s="24" t="s">
        <v>112</v>
      </c>
      <c r="C359" s="24" t="s">
        <v>366</v>
      </c>
      <c r="D359" s="25" t="s">
        <v>113</v>
      </c>
      <c r="E359" s="24">
        <v>9</v>
      </c>
      <c r="F359" s="24">
        <v>3</v>
      </c>
      <c r="G359" s="43">
        <v>0.82</v>
      </c>
      <c r="H359" s="43">
        <v>0.26101400000000002</v>
      </c>
      <c r="I359" s="26">
        <v>11</v>
      </c>
      <c r="J359" s="26">
        <v>5.5</v>
      </c>
      <c r="K359" s="27">
        <v>2149253.8820000002</v>
      </c>
      <c r="L359" s="27">
        <v>5067018.1030000001</v>
      </c>
      <c r="M359" s="28">
        <v>5.3508E-2</v>
      </c>
      <c r="N359" s="29">
        <v>0.36599399999999999</v>
      </c>
      <c r="O359" s="25">
        <v>0.76</v>
      </c>
      <c r="P359" s="35">
        <v>95.033178000000007</v>
      </c>
      <c r="Q359" s="44" t="s">
        <v>398</v>
      </c>
      <c r="R359" s="44" t="s">
        <v>109</v>
      </c>
      <c r="S359" s="44" t="s">
        <v>52</v>
      </c>
      <c r="T359" s="44" t="s">
        <v>389</v>
      </c>
      <c r="U359" s="44">
        <v>-72.394875999999996</v>
      </c>
      <c r="V359" s="44">
        <v>5.350498</v>
      </c>
    </row>
    <row r="360" spans="1:22" ht="15.75" hidden="1" customHeight="1">
      <c r="A360" s="48">
        <v>455</v>
      </c>
      <c r="B360" s="24" t="s">
        <v>112</v>
      </c>
      <c r="C360" s="24" t="s">
        <v>366</v>
      </c>
      <c r="D360" s="25" t="s">
        <v>113</v>
      </c>
      <c r="E360" s="24">
        <v>9</v>
      </c>
      <c r="F360" s="24">
        <v>3</v>
      </c>
      <c r="G360" s="43">
        <v>0.53</v>
      </c>
      <c r="H360" s="43">
        <v>0.16870399999999999</v>
      </c>
      <c r="I360" s="26">
        <v>11</v>
      </c>
      <c r="J360" s="26">
        <v>5.5</v>
      </c>
      <c r="K360" s="27">
        <v>2149253.08</v>
      </c>
      <c r="L360" s="27">
        <v>5067020.2070000004</v>
      </c>
      <c r="M360" s="28">
        <v>2.2353000000000001E-2</v>
      </c>
      <c r="N360" s="29">
        <v>0.15289700000000001</v>
      </c>
      <c r="O360" s="25">
        <v>0.76</v>
      </c>
      <c r="P360" s="35">
        <v>95.033178000000007</v>
      </c>
      <c r="Q360" s="44" t="s">
        <v>398</v>
      </c>
      <c r="R360" s="44" t="s">
        <v>109</v>
      </c>
      <c r="S360" s="44" t="s">
        <v>52</v>
      </c>
      <c r="T360" s="44" t="s">
        <v>389</v>
      </c>
      <c r="U360" s="44">
        <v>-72.394857000000002</v>
      </c>
      <c r="V360" s="44">
        <v>5.3504909999999999</v>
      </c>
    </row>
    <row r="361" spans="1:22" ht="15.75" hidden="1" customHeight="1">
      <c r="A361" s="48">
        <v>456</v>
      </c>
      <c r="B361" s="24" t="s">
        <v>88</v>
      </c>
      <c r="C361" s="24" t="s">
        <v>361</v>
      </c>
      <c r="D361" s="25" t="s">
        <v>89</v>
      </c>
      <c r="E361" s="24">
        <v>10</v>
      </c>
      <c r="F361" s="24">
        <v>4</v>
      </c>
      <c r="G361" s="43">
        <v>0.9</v>
      </c>
      <c r="H361" s="43">
        <v>0.28647899999999998</v>
      </c>
      <c r="I361" s="26">
        <v>8</v>
      </c>
      <c r="J361" s="26">
        <v>4</v>
      </c>
      <c r="K361" s="27">
        <v>2149250.3840000001</v>
      </c>
      <c r="L361" s="27">
        <v>5066993.733</v>
      </c>
      <c r="M361" s="28">
        <v>6.4458000000000001E-2</v>
      </c>
      <c r="N361" s="29">
        <v>0.48987900000000001</v>
      </c>
      <c r="O361" s="25">
        <v>0.76</v>
      </c>
      <c r="P361" s="35">
        <v>50.265481999999999</v>
      </c>
      <c r="Q361" s="44" t="s">
        <v>398</v>
      </c>
      <c r="R361" s="44" t="s">
        <v>109</v>
      </c>
      <c r="S361" s="44" t="s">
        <v>52</v>
      </c>
      <c r="T361" s="44" t="s">
        <v>389</v>
      </c>
      <c r="U361" s="44">
        <v>-72.395095999999995</v>
      </c>
      <c r="V361" s="44">
        <v>5.3504659999999999</v>
      </c>
    </row>
    <row r="362" spans="1:22" ht="15.75" hidden="1" customHeight="1">
      <c r="A362" s="48">
        <v>457</v>
      </c>
      <c r="B362" s="24" t="s">
        <v>88</v>
      </c>
      <c r="C362" s="24" t="s">
        <v>361</v>
      </c>
      <c r="D362" s="25" t="s">
        <v>89</v>
      </c>
      <c r="E362" s="24">
        <v>7</v>
      </c>
      <c r="F362" s="24">
        <v>2</v>
      </c>
      <c r="G362" s="43">
        <v>0.66</v>
      </c>
      <c r="H362" s="43">
        <v>0.21008499999999999</v>
      </c>
      <c r="I362" s="26">
        <v>8</v>
      </c>
      <c r="J362" s="26">
        <v>4</v>
      </c>
      <c r="K362" s="27">
        <v>2149248.3939999999</v>
      </c>
      <c r="L362" s="27">
        <v>5067000.0870000003</v>
      </c>
      <c r="M362" s="28">
        <v>3.4664E-2</v>
      </c>
      <c r="N362" s="29">
        <v>0.18441199999999999</v>
      </c>
      <c r="O362" s="25">
        <v>0.76</v>
      </c>
      <c r="P362" s="35">
        <v>50.265481999999999</v>
      </c>
      <c r="Q362" s="44" t="s">
        <v>398</v>
      </c>
      <c r="R362" s="44" t="s">
        <v>109</v>
      </c>
      <c r="S362" s="44" t="s">
        <v>52</v>
      </c>
      <c r="T362" s="44" t="s">
        <v>389</v>
      </c>
      <c r="U362" s="44">
        <v>-72.395038999999997</v>
      </c>
      <c r="V362" s="44">
        <v>5.3504480000000001</v>
      </c>
    </row>
    <row r="363" spans="1:22" ht="15.75" hidden="1" customHeight="1">
      <c r="A363" s="48">
        <v>458</v>
      </c>
      <c r="B363" s="24" t="s">
        <v>107</v>
      </c>
      <c r="C363" s="24" t="s">
        <v>355</v>
      </c>
      <c r="D363" s="25" t="s">
        <v>31</v>
      </c>
      <c r="E363" s="24">
        <v>12</v>
      </c>
      <c r="F363" s="24">
        <v>4</v>
      </c>
      <c r="G363" s="43">
        <v>2.8</v>
      </c>
      <c r="H363" s="43">
        <v>0.89126799999999995</v>
      </c>
      <c r="I363" s="26">
        <v>9</v>
      </c>
      <c r="J363" s="26">
        <v>4.5</v>
      </c>
      <c r="K363" s="27">
        <v>2149290.0830000001</v>
      </c>
      <c r="L363" s="27">
        <v>5067033.3260000004</v>
      </c>
      <c r="M363" s="28">
        <v>0.62388699999999997</v>
      </c>
      <c r="N363" s="29">
        <v>5.6898530000000003</v>
      </c>
      <c r="O363" s="25">
        <v>0.76</v>
      </c>
      <c r="P363" s="35">
        <v>63.617251000000003</v>
      </c>
      <c r="Q363" s="44" t="s">
        <v>398</v>
      </c>
      <c r="R363" s="44" t="s">
        <v>109</v>
      </c>
      <c r="S363" s="44" t="s">
        <v>52</v>
      </c>
      <c r="T363" s="44" t="s">
        <v>389</v>
      </c>
      <c r="U363" s="44">
        <v>-72.394738000000004</v>
      </c>
      <c r="V363" s="44">
        <v>5.3508250000000004</v>
      </c>
    </row>
    <row r="364" spans="1:22" ht="15.75" hidden="1" customHeight="1">
      <c r="A364" s="48">
        <v>459</v>
      </c>
      <c r="B364" s="24" t="s">
        <v>107</v>
      </c>
      <c r="C364" s="24" t="s">
        <v>355</v>
      </c>
      <c r="D364" s="25" t="s">
        <v>31</v>
      </c>
      <c r="E364" s="24">
        <v>12</v>
      </c>
      <c r="F364" s="24">
        <v>4</v>
      </c>
      <c r="G364" s="43">
        <v>1.58</v>
      </c>
      <c r="H364" s="43">
        <v>0.50292999999999999</v>
      </c>
      <c r="I364" s="26">
        <v>9</v>
      </c>
      <c r="J364" s="26">
        <v>4.5</v>
      </c>
      <c r="K364" s="27">
        <v>2149298.6090000002</v>
      </c>
      <c r="L364" s="27">
        <v>5067036.4950000001</v>
      </c>
      <c r="M364" s="28">
        <v>0.198657</v>
      </c>
      <c r="N364" s="29">
        <v>1.8117540000000001</v>
      </c>
      <c r="O364" s="25">
        <v>0.76</v>
      </c>
      <c r="P364" s="35">
        <v>63.617251000000003</v>
      </c>
      <c r="Q364" s="44" t="s">
        <v>398</v>
      </c>
      <c r="R364" s="44" t="s">
        <v>109</v>
      </c>
      <c r="S364" s="44" t="s">
        <v>52</v>
      </c>
      <c r="T364" s="44" t="s">
        <v>389</v>
      </c>
      <c r="U364" s="44">
        <v>-72.394710000000003</v>
      </c>
      <c r="V364" s="44">
        <v>5.3509019999999996</v>
      </c>
    </row>
    <row r="365" spans="1:22" ht="15.75" hidden="1" customHeight="1">
      <c r="A365" s="48">
        <v>460</v>
      </c>
      <c r="B365" s="24" t="s">
        <v>108</v>
      </c>
      <c r="C365" s="24" t="s">
        <v>360</v>
      </c>
      <c r="D365" s="25" t="s">
        <v>89</v>
      </c>
      <c r="E365" s="24">
        <v>7</v>
      </c>
      <c r="F365" s="24">
        <v>3</v>
      </c>
      <c r="G365" s="43">
        <v>0.14000000000000001</v>
      </c>
      <c r="H365" s="43">
        <v>4.4562999999999998E-2</v>
      </c>
      <c r="I365" s="26">
        <v>5</v>
      </c>
      <c r="J365" s="26">
        <v>2.5</v>
      </c>
      <c r="K365" s="27">
        <v>2149261.8470000001</v>
      </c>
      <c r="L365" s="27">
        <v>5067035.6849999996</v>
      </c>
      <c r="M365" s="28">
        <v>1.56E-3</v>
      </c>
      <c r="N365" s="29">
        <v>8.2979999999999998E-3</v>
      </c>
      <c r="O365" s="25">
        <v>0.76</v>
      </c>
      <c r="P365" s="35">
        <v>19.634954</v>
      </c>
      <c r="Q365" s="44" t="s">
        <v>398</v>
      </c>
      <c r="R365" s="44" t="s">
        <v>109</v>
      </c>
      <c r="S365" s="44" t="s">
        <v>52</v>
      </c>
      <c r="T365" s="44" t="s">
        <v>389</v>
      </c>
      <c r="U365" s="44">
        <v>-72.394717</v>
      </c>
      <c r="V365" s="44">
        <v>5.3505700000000003</v>
      </c>
    </row>
    <row r="366" spans="1:22" ht="15.75" hidden="1" customHeight="1">
      <c r="A366" s="48">
        <v>461</v>
      </c>
      <c r="B366" s="24" t="s">
        <v>168</v>
      </c>
      <c r="C366" s="24" t="s">
        <v>347</v>
      </c>
      <c r="D366" s="25" t="s">
        <v>169</v>
      </c>
      <c r="E366" s="24">
        <v>5</v>
      </c>
      <c r="F366" s="24">
        <v>1.4</v>
      </c>
      <c r="G366" s="43">
        <v>0.44</v>
      </c>
      <c r="H366" s="43">
        <v>0.14005600000000001</v>
      </c>
      <c r="I366" s="26">
        <v>9</v>
      </c>
      <c r="J366" s="26">
        <v>4.5</v>
      </c>
      <c r="K366" s="27">
        <v>2149261.7919999999</v>
      </c>
      <c r="L366" s="27">
        <v>5067038.5520000001</v>
      </c>
      <c r="M366" s="28">
        <v>1.5406E-2</v>
      </c>
      <c r="N366" s="29">
        <v>5.8543999999999999E-2</v>
      </c>
      <c r="O366" s="25">
        <v>0.76</v>
      </c>
      <c r="P366" s="35">
        <v>63.617251000000003</v>
      </c>
      <c r="Q366" s="44" t="s">
        <v>398</v>
      </c>
      <c r="R366" s="44" t="s">
        <v>109</v>
      </c>
      <c r="S366" s="44" t="s">
        <v>21</v>
      </c>
      <c r="T366" s="44" t="s">
        <v>389</v>
      </c>
      <c r="U366" s="44">
        <v>-72.394690999999995</v>
      </c>
      <c r="V366" s="44">
        <v>5.3505690000000001</v>
      </c>
    </row>
    <row r="367" spans="1:22" ht="15.75" hidden="1" customHeight="1">
      <c r="A367" s="48">
        <v>462</v>
      </c>
      <c r="B367" s="24" t="s">
        <v>117</v>
      </c>
      <c r="C367" s="24" t="s">
        <v>337</v>
      </c>
      <c r="D367" s="25" t="s">
        <v>326</v>
      </c>
      <c r="E367" s="24">
        <v>12</v>
      </c>
      <c r="F367" s="24">
        <v>4</v>
      </c>
      <c r="G367" s="43">
        <v>2.61</v>
      </c>
      <c r="H367" s="43">
        <v>0.830789</v>
      </c>
      <c r="I367" s="26">
        <v>9</v>
      </c>
      <c r="J367" s="26">
        <v>4.5</v>
      </c>
      <c r="K367" s="27">
        <v>2149286.6460000002</v>
      </c>
      <c r="L367" s="27">
        <v>5067059.7300000004</v>
      </c>
      <c r="M367" s="28">
        <v>0.54208999999999996</v>
      </c>
      <c r="N367" s="29">
        <v>4.9438579999999996</v>
      </c>
      <c r="O367" s="25">
        <v>0.76</v>
      </c>
      <c r="P367" s="35">
        <v>63.617251000000003</v>
      </c>
      <c r="Q367" s="44" t="s">
        <v>398</v>
      </c>
      <c r="R367" s="44" t="s">
        <v>109</v>
      </c>
      <c r="S367" s="44" t="s">
        <v>52</v>
      </c>
      <c r="T367" s="44" t="s">
        <v>389</v>
      </c>
      <c r="U367" s="44">
        <v>-72.394499999999994</v>
      </c>
      <c r="V367" s="44">
        <v>5.3507939999999996</v>
      </c>
    </row>
    <row r="368" spans="1:22" ht="15.75" hidden="1" customHeight="1">
      <c r="A368" s="48">
        <v>463</v>
      </c>
      <c r="B368" s="24" t="s">
        <v>107</v>
      </c>
      <c r="C368" s="24" t="s">
        <v>355</v>
      </c>
      <c r="D368" s="25" t="s">
        <v>31</v>
      </c>
      <c r="E368" s="24">
        <v>10</v>
      </c>
      <c r="F368" s="24">
        <v>4</v>
      </c>
      <c r="G368" s="43">
        <v>1.8</v>
      </c>
      <c r="H368" s="43">
        <v>0.57295799999999997</v>
      </c>
      <c r="I368" s="26">
        <v>9</v>
      </c>
      <c r="J368" s="26">
        <v>4.5</v>
      </c>
      <c r="K368" s="27">
        <v>2149242.551</v>
      </c>
      <c r="L368" s="27">
        <v>5067050.1090000002</v>
      </c>
      <c r="M368" s="28">
        <v>0.25783099999999998</v>
      </c>
      <c r="N368" s="29">
        <v>1.959516</v>
      </c>
      <c r="O368" s="25">
        <v>0.76</v>
      </c>
      <c r="P368" s="35">
        <v>63.617251000000003</v>
      </c>
      <c r="Q368" s="44" t="s">
        <v>177</v>
      </c>
      <c r="R368" s="44" t="s">
        <v>109</v>
      </c>
      <c r="S368" s="44" t="s">
        <v>52</v>
      </c>
      <c r="T368" s="44" t="s">
        <v>389</v>
      </c>
      <c r="U368" s="44">
        <v>-72.394587000000001</v>
      </c>
      <c r="V368" s="44">
        <v>5.3503949999999998</v>
      </c>
    </row>
    <row r="369" spans="1:22" ht="15.75" hidden="1" customHeight="1">
      <c r="A369" s="48">
        <v>464</v>
      </c>
      <c r="B369" s="24" t="s">
        <v>110</v>
      </c>
      <c r="C369" s="24" t="s">
        <v>354</v>
      </c>
      <c r="D369" s="25" t="s">
        <v>42</v>
      </c>
      <c r="E369" s="24">
        <v>12</v>
      </c>
      <c r="F369" s="24">
        <v>4</v>
      </c>
      <c r="G369" s="43">
        <v>1.43</v>
      </c>
      <c r="H369" s="43">
        <v>0.455183</v>
      </c>
      <c r="I369" s="26">
        <v>11</v>
      </c>
      <c r="J369" s="26">
        <v>5.5</v>
      </c>
      <c r="K369" s="27">
        <v>2149241.8829999999</v>
      </c>
      <c r="L369" s="27">
        <v>5067056.38</v>
      </c>
      <c r="M369" s="28">
        <v>0.16272800000000001</v>
      </c>
      <c r="N369" s="29">
        <v>1.4840789999999999</v>
      </c>
      <c r="O369" s="25">
        <v>0.76</v>
      </c>
      <c r="P369" s="35">
        <v>95.033178000000007</v>
      </c>
      <c r="Q369" s="44" t="s">
        <v>177</v>
      </c>
      <c r="R369" s="44" t="s">
        <v>109</v>
      </c>
      <c r="S369" s="44" t="s">
        <v>21</v>
      </c>
      <c r="T369" s="44" t="s">
        <v>389</v>
      </c>
      <c r="U369" s="44">
        <v>-72.394531000000001</v>
      </c>
      <c r="V369" s="44">
        <v>5.3503889999999998</v>
      </c>
    </row>
    <row r="370" spans="1:22" ht="15.75" hidden="1" customHeight="1">
      <c r="A370" s="48">
        <v>465</v>
      </c>
      <c r="B370" s="24" t="s">
        <v>110</v>
      </c>
      <c r="C370" s="24" t="s">
        <v>354</v>
      </c>
      <c r="D370" s="25" t="s">
        <v>42</v>
      </c>
      <c r="E370" s="24">
        <v>12</v>
      </c>
      <c r="F370" s="24">
        <v>5</v>
      </c>
      <c r="G370" s="43">
        <v>1.07</v>
      </c>
      <c r="H370" s="43">
        <v>0.34059200000000001</v>
      </c>
      <c r="I370" s="26">
        <v>11</v>
      </c>
      <c r="J370" s="26">
        <v>5.5</v>
      </c>
      <c r="K370" s="27">
        <v>2149242.253</v>
      </c>
      <c r="L370" s="27">
        <v>5067059.0290000001</v>
      </c>
      <c r="M370" s="28">
        <v>9.1107999999999995E-2</v>
      </c>
      <c r="N370" s="29">
        <v>0.83090699999999995</v>
      </c>
      <c r="O370" s="25">
        <v>0.76</v>
      </c>
      <c r="P370" s="35">
        <v>95.033178000000007</v>
      </c>
      <c r="Q370" s="44" t="s">
        <v>178</v>
      </c>
      <c r="R370" s="44" t="s">
        <v>109</v>
      </c>
      <c r="S370" s="44" t="s">
        <v>21</v>
      </c>
      <c r="T370" s="44" t="s">
        <v>389</v>
      </c>
      <c r="U370" s="44">
        <v>-72.394507000000004</v>
      </c>
      <c r="V370" s="44">
        <v>5.3503920000000003</v>
      </c>
    </row>
    <row r="371" spans="1:22" ht="15.75" hidden="1" customHeight="1">
      <c r="A371" s="48">
        <v>466</v>
      </c>
      <c r="B371" s="24" t="s">
        <v>179</v>
      </c>
      <c r="C371" s="24" t="s">
        <v>180</v>
      </c>
      <c r="D371" s="25" t="s">
        <v>20</v>
      </c>
      <c r="E371" s="24">
        <v>13</v>
      </c>
      <c r="F371" s="24">
        <v>6</v>
      </c>
      <c r="G371" s="43">
        <v>5</v>
      </c>
      <c r="H371" s="43">
        <v>1.5915490000000001</v>
      </c>
      <c r="I371" s="26">
        <v>9</v>
      </c>
      <c r="J371" s="26">
        <v>4.5</v>
      </c>
      <c r="K371" s="27">
        <v>2149240.389</v>
      </c>
      <c r="L371" s="27">
        <v>5067062.2220000001</v>
      </c>
      <c r="M371" s="28">
        <v>1.9894369999999999</v>
      </c>
      <c r="N371" s="29">
        <v>19.655635</v>
      </c>
      <c r="O371" s="25">
        <v>0.76</v>
      </c>
      <c r="P371" s="35">
        <v>63.617251000000003</v>
      </c>
      <c r="Q371" s="44" t="s">
        <v>178</v>
      </c>
      <c r="R371" s="44" t="s">
        <v>109</v>
      </c>
      <c r="S371" s="44" t="s">
        <v>21</v>
      </c>
      <c r="T371" s="44" t="s">
        <v>389</v>
      </c>
      <c r="U371" s="44">
        <v>-72.394478000000007</v>
      </c>
      <c r="V371" s="44">
        <v>5.3503749999999997</v>
      </c>
    </row>
    <row r="372" spans="1:22" ht="15.75" hidden="1" customHeight="1">
      <c r="A372" s="48">
        <v>467</v>
      </c>
      <c r="B372" s="24" t="s">
        <v>107</v>
      </c>
      <c r="C372" s="24" t="s">
        <v>355</v>
      </c>
      <c r="D372" s="25" t="s">
        <v>31</v>
      </c>
      <c r="E372" s="24">
        <v>10</v>
      </c>
      <c r="F372" s="24">
        <v>3</v>
      </c>
      <c r="G372" s="43">
        <v>3.1</v>
      </c>
      <c r="H372" s="43">
        <v>0.986761</v>
      </c>
      <c r="I372" s="26">
        <v>9</v>
      </c>
      <c r="J372" s="26">
        <v>4.5</v>
      </c>
      <c r="K372" s="27">
        <v>2149236.807</v>
      </c>
      <c r="L372" s="27">
        <v>5067042.0410000002</v>
      </c>
      <c r="M372" s="28">
        <v>0.76473999999999998</v>
      </c>
      <c r="N372" s="29">
        <v>5.8120200000000004</v>
      </c>
      <c r="O372" s="25">
        <v>0.76</v>
      </c>
      <c r="P372" s="35">
        <v>63.617251000000003</v>
      </c>
      <c r="Q372" s="44" t="s">
        <v>398</v>
      </c>
      <c r="R372" s="44" t="s">
        <v>109</v>
      </c>
      <c r="S372" s="44" t="s">
        <v>21</v>
      </c>
      <c r="T372" s="44" t="s">
        <v>389</v>
      </c>
      <c r="U372" s="44">
        <v>-72.394660000000002</v>
      </c>
      <c r="V372" s="44">
        <v>5.3503429999999996</v>
      </c>
    </row>
    <row r="373" spans="1:22" ht="15.75" hidden="1" customHeight="1">
      <c r="A373" s="48">
        <v>468</v>
      </c>
      <c r="B373" s="24" t="s">
        <v>181</v>
      </c>
      <c r="C373" s="24" t="s">
        <v>336</v>
      </c>
      <c r="D373" s="25" t="s">
        <v>113</v>
      </c>
      <c r="E373" s="24">
        <v>5</v>
      </c>
      <c r="F373" s="24">
        <v>2</v>
      </c>
      <c r="G373" s="43">
        <v>0.31</v>
      </c>
      <c r="H373" s="43">
        <v>9.8676E-2</v>
      </c>
      <c r="I373" s="26">
        <v>5</v>
      </c>
      <c r="J373" s="26">
        <v>2.5</v>
      </c>
      <c r="K373" s="27">
        <v>2149256.9550000001</v>
      </c>
      <c r="L373" s="27">
        <v>5067071.8159999996</v>
      </c>
      <c r="M373" s="28">
        <v>7.6470000000000002E-3</v>
      </c>
      <c r="N373" s="29">
        <v>2.9059999999999999E-2</v>
      </c>
      <c r="O373" s="25">
        <v>0.76</v>
      </c>
      <c r="P373" s="35">
        <v>19.634954</v>
      </c>
      <c r="Q373" s="44" t="s">
        <v>398</v>
      </c>
      <c r="R373" s="44" t="s">
        <v>109</v>
      </c>
      <c r="S373" s="44" t="s">
        <v>52</v>
      </c>
      <c r="T373" s="44" t="s">
        <v>389</v>
      </c>
      <c r="U373" s="44">
        <v>-72.394390999999999</v>
      </c>
      <c r="V373" s="44">
        <v>5.3505250000000002</v>
      </c>
    </row>
    <row r="374" spans="1:22" ht="15.75" hidden="1" customHeight="1">
      <c r="A374" s="48">
        <v>469</v>
      </c>
      <c r="B374" s="24" t="s">
        <v>112</v>
      </c>
      <c r="C374" s="24" t="s">
        <v>366</v>
      </c>
      <c r="D374" s="25" t="s">
        <v>113</v>
      </c>
      <c r="E374" s="24">
        <v>9</v>
      </c>
      <c r="F374" s="24">
        <v>3</v>
      </c>
      <c r="G374" s="43">
        <v>0.66</v>
      </c>
      <c r="H374" s="43">
        <v>0.21008499999999999</v>
      </c>
      <c r="I374" s="26">
        <v>6</v>
      </c>
      <c r="J374" s="26">
        <v>3</v>
      </c>
      <c r="K374" s="27">
        <v>2149259.7239999999</v>
      </c>
      <c r="L374" s="27">
        <v>5067072.5480000004</v>
      </c>
      <c r="M374" s="28">
        <v>3.4664E-2</v>
      </c>
      <c r="N374" s="29">
        <v>0.23710100000000001</v>
      </c>
      <c r="O374" s="25">
        <v>0.76</v>
      </c>
      <c r="P374" s="35">
        <v>28.274334</v>
      </c>
      <c r="Q374" s="44" t="s">
        <v>398</v>
      </c>
      <c r="R374" s="44" t="s">
        <v>109</v>
      </c>
      <c r="S374" s="44" t="s">
        <v>52</v>
      </c>
      <c r="T374" s="44" t="s">
        <v>389</v>
      </c>
      <c r="U374" s="44">
        <v>-72.394385</v>
      </c>
      <c r="V374" s="44">
        <v>5.3505500000000001</v>
      </c>
    </row>
    <row r="375" spans="1:22" ht="15.75" hidden="1" customHeight="1">
      <c r="A375" s="48">
        <v>470</v>
      </c>
      <c r="B375" s="24" t="s">
        <v>32</v>
      </c>
      <c r="C375" s="24" t="s">
        <v>371</v>
      </c>
      <c r="D375" s="25" t="s">
        <v>33</v>
      </c>
      <c r="E375" s="24">
        <v>12</v>
      </c>
      <c r="F375" s="24">
        <v>5</v>
      </c>
      <c r="G375" s="43">
        <v>0.67</v>
      </c>
      <c r="H375" s="43">
        <v>0.21326800000000001</v>
      </c>
      <c r="I375" s="26">
        <v>8</v>
      </c>
      <c r="J375" s="26">
        <v>4</v>
      </c>
      <c r="K375" s="27">
        <v>2149262.2450000001</v>
      </c>
      <c r="L375" s="27">
        <v>5067087.051</v>
      </c>
      <c r="M375" s="28">
        <v>3.5721999999999997E-2</v>
      </c>
      <c r="N375" s="29">
        <v>0.32578800000000002</v>
      </c>
      <c r="O375" s="25">
        <v>0.76</v>
      </c>
      <c r="P375" s="35">
        <v>50.265481999999999</v>
      </c>
      <c r="Q375" s="44" t="s">
        <v>398</v>
      </c>
      <c r="R375" s="44" t="s">
        <v>109</v>
      </c>
      <c r="S375" s="44" t="s">
        <v>52</v>
      </c>
      <c r="T375" s="44" t="s">
        <v>389</v>
      </c>
      <c r="U375" s="44">
        <v>-72.394254000000004</v>
      </c>
      <c r="V375" s="44">
        <v>5.3505729999999998</v>
      </c>
    </row>
    <row r="376" spans="1:22" ht="15.75" hidden="1" customHeight="1">
      <c r="A376" s="48">
        <v>471</v>
      </c>
      <c r="B376" s="24" t="s">
        <v>107</v>
      </c>
      <c r="C376" s="24" t="s">
        <v>355</v>
      </c>
      <c r="D376" s="25" t="s">
        <v>31</v>
      </c>
      <c r="E376" s="24">
        <v>13</v>
      </c>
      <c r="F376" s="24">
        <v>5</v>
      </c>
      <c r="G376" s="43">
        <v>1.4</v>
      </c>
      <c r="H376" s="43">
        <v>0.44563399999999997</v>
      </c>
      <c r="I376" s="26">
        <v>10</v>
      </c>
      <c r="J376" s="26">
        <v>5</v>
      </c>
      <c r="K376" s="27">
        <v>2149246.3739999998</v>
      </c>
      <c r="L376" s="27">
        <v>5067111.7960000001</v>
      </c>
      <c r="M376" s="28">
        <v>0.155972</v>
      </c>
      <c r="N376" s="29">
        <v>1.541002</v>
      </c>
      <c r="O376" s="25">
        <v>0.76</v>
      </c>
      <c r="P376" s="35">
        <v>78.539816000000002</v>
      </c>
      <c r="Q376" s="44" t="s">
        <v>70</v>
      </c>
      <c r="R376" s="44" t="s">
        <v>109</v>
      </c>
      <c r="S376" s="44" t="s">
        <v>52</v>
      </c>
      <c r="T376" s="44" t="s">
        <v>389</v>
      </c>
      <c r="U376" s="44">
        <v>-72.394030000000001</v>
      </c>
      <c r="V376" s="44">
        <v>5.3504290000000001</v>
      </c>
    </row>
    <row r="377" spans="1:22" ht="15.75" hidden="1" customHeight="1">
      <c r="A377" s="48">
        <v>472</v>
      </c>
      <c r="B377" s="24" t="s">
        <v>107</v>
      </c>
      <c r="C377" s="24" t="s">
        <v>355</v>
      </c>
      <c r="D377" s="25" t="s">
        <v>31</v>
      </c>
      <c r="E377" s="24">
        <v>13</v>
      </c>
      <c r="F377" s="24">
        <v>3</v>
      </c>
      <c r="G377" s="43">
        <v>2.16</v>
      </c>
      <c r="H377" s="43">
        <v>0.68754899999999997</v>
      </c>
      <c r="I377" s="26">
        <v>10</v>
      </c>
      <c r="J377" s="26">
        <v>5</v>
      </c>
      <c r="K377" s="27">
        <v>2149244.4939999999</v>
      </c>
      <c r="L377" s="27">
        <v>5067110.5980000002</v>
      </c>
      <c r="M377" s="28">
        <v>0.37127700000000002</v>
      </c>
      <c r="N377" s="29">
        <v>3.6682130000000002</v>
      </c>
      <c r="O377" s="25">
        <v>0.76</v>
      </c>
      <c r="P377" s="35">
        <v>78.539816000000002</v>
      </c>
      <c r="Q377" s="44" t="s">
        <v>178</v>
      </c>
      <c r="R377" s="44" t="s">
        <v>109</v>
      </c>
      <c r="S377" s="44" t="s">
        <v>52</v>
      </c>
      <c r="T377" s="44" t="s">
        <v>389</v>
      </c>
      <c r="U377" s="44">
        <v>-72.394041000000001</v>
      </c>
      <c r="V377" s="44">
        <v>5.3504120000000004</v>
      </c>
    </row>
    <row r="378" spans="1:22" ht="15.75" hidden="1" customHeight="1">
      <c r="A378" s="48">
        <v>473</v>
      </c>
      <c r="B378" s="24" t="s">
        <v>107</v>
      </c>
      <c r="C378" s="24" t="s">
        <v>355</v>
      </c>
      <c r="D378" s="25" t="s">
        <v>31</v>
      </c>
      <c r="E378" s="24">
        <v>13</v>
      </c>
      <c r="F378" s="24">
        <v>3</v>
      </c>
      <c r="G378" s="43">
        <v>1.79</v>
      </c>
      <c r="H378" s="43">
        <v>0.56977500000000003</v>
      </c>
      <c r="I378" s="26">
        <v>9</v>
      </c>
      <c r="J378" s="26">
        <v>4.5</v>
      </c>
      <c r="K378" s="27">
        <v>2149238.5120000001</v>
      </c>
      <c r="L378" s="27">
        <v>5067109.4550000001</v>
      </c>
      <c r="M378" s="28">
        <v>0.25497399999999998</v>
      </c>
      <c r="N378" s="29">
        <v>2.519145</v>
      </c>
      <c r="O378" s="25">
        <v>0.76</v>
      </c>
      <c r="P378" s="35">
        <v>63.617251000000003</v>
      </c>
      <c r="Q378" s="44" t="s">
        <v>183</v>
      </c>
      <c r="R378" s="44" t="s">
        <v>109</v>
      </c>
      <c r="S378" s="44" t="s">
        <v>21</v>
      </c>
      <c r="T378" s="44" t="s">
        <v>389</v>
      </c>
      <c r="U378" s="44">
        <v>-72.394051000000005</v>
      </c>
      <c r="V378" s="44">
        <v>5.3503579999999999</v>
      </c>
    </row>
    <row r="379" spans="1:22" ht="15.75" hidden="1" customHeight="1">
      <c r="A379" s="48">
        <v>474</v>
      </c>
      <c r="B379" s="24" t="s">
        <v>107</v>
      </c>
      <c r="C379" s="24" t="s">
        <v>355</v>
      </c>
      <c r="D379" s="25" t="s">
        <v>31</v>
      </c>
      <c r="E379" s="24">
        <v>11</v>
      </c>
      <c r="F379" s="24">
        <v>5</v>
      </c>
      <c r="G379" s="43">
        <v>0.74</v>
      </c>
      <c r="H379" s="43">
        <v>0.23554900000000001</v>
      </c>
      <c r="I379" s="26">
        <v>7</v>
      </c>
      <c r="J379" s="26">
        <v>3.5</v>
      </c>
      <c r="K379" s="27">
        <v>2149237.3879999998</v>
      </c>
      <c r="L379" s="27">
        <v>5067110.3260000004</v>
      </c>
      <c r="M379" s="28">
        <v>4.3576999999999998E-2</v>
      </c>
      <c r="N379" s="29">
        <v>0.36430099999999999</v>
      </c>
      <c r="O379" s="25">
        <v>0.76</v>
      </c>
      <c r="P379" s="35">
        <v>38.48451</v>
      </c>
      <c r="Q379" s="44" t="s">
        <v>178</v>
      </c>
      <c r="R379" s="44" t="s">
        <v>109</v>
      </c>
      <c r="S379" s="44" t="s">
        <v>52</v>
      </c>
      <c r="T379" s="44" t="s">
        <v>389</v>
      </c>
      <c r="U379" s="44">
        <v>-72.394043999999994</v>
      </c>
      <c r="V379" s="44">
        <v>5.3503480000000003</v>
      </c>
    </row>
    <row r="380" spans="1:22" ht="15.75" hidden="1" customHeight="1">
      <c r="A380" s="48">
        <v>475</v>
      </c>
      <c r="B380" s="24" t="s">
        <v>66</v>
      </c>
      <c r="C380" s="24" t="s">
        <v>356</v>
      </c>
      <c r="D380" s="25" t="s">
        <v>53</v>
      </c>
      <c r="E380" s="24">
        <v>10</v>
      </c>
      <c r="F380" s="24">
        <v>4</v>
      </c>
      <c r="G380" s="43">
        <v>0.83</v>
      </c>
      <c r="H380" s="43">
        <v>0.26419700000000002</v>
      </c>
      <c r="I380" s="26">
        <v>11</v>
      </c>
      <c r="J380" s="26">
        <v>5.5</v>
      </c>
      <c r="K380" s="27">
        <v>2149233.1409999998</v>
      </c>
      <c r="L380" s="27">
        <v>5067113.5860000001</v>
      </c>
      <c r="M380" s="28">
        <v>5.4821000000000002E-2</v>
      </c>
      <c r="N380" s="29">
        <v>0.41663899999999998</v>
      </c>
      <c r="O380" s="25">
        <v>0.76</v>
      </c>
      <c r="P380" s="35">
        <v>95.033178000000007</v>
      </c>
      <c r="Q380" s="44" t="s">
        <v>398</v>
      </c>
      <c r="R380" s="44" t="s">
        <v>109</v>
      </c>
      <c r="S380" s="44" t="s">
        <v>21</v>
      </c>
      <c r="T380" s="44" t="s">
        <v>389</v>
      </c>
      <c r="U380" s="44">
        <v>-72.394013999999999</v>
      </c>
      <c r="V380" s="44">
        <v>5.3503090000000002</v>
      </c>
    </row>
    <row r="381" spans="1:22" ht="15.75" hidden="1" customHeight="1">
      <c r="A381" s="48">
        <v>476</v>
      </c>
      <c r="B381" s="24" t="s">
        <v>107</v>
      </c>
      <c r="C381" s="24" t="s">
        <v>355</v>
      </c>
      <c r="D381" s="25" t="s">
        <v>31</v>
      </c>
      <c r="E381" s="24">
        <v>12</v>
      </c>
      <c r="F381" s="24">
        <v>6</v>
      </c>
      <c r="G381" s="43">
        <v>1</v>
      </c>
      <c r="H381" s="43">
        <v>0.31830999999999998</v>
      </c>
      <c r="I381" s="26">
        <v>11</v>
      </c>
      <c r="J381" s="26">
        <v>5.5</v>
      </c>
      <c r="K381" s="27">
        <v>2149235.6970000002</v>
      </c>
      <c r="L381" s="27">
        <v>5067115.3490000004</v>
      </c>
      <c r="M381" s="28">
        <v>7.9576999999999995E-2</v>
      </c>
      <c r="N381" s="29">
        <v>0.72574700000000003</v>
      </c>
      <c r="O381" s="25">
        <v>0.76</v>
      </c>
      <c r="P381" s="35">
        <v>95.033178000000007</v>
      </c>
      <c r="Q381" s="44" t="s">
        <v>398</v>
      </c>
      <c r="R381" s="44" t="s">
        <v>109</v>
      </c>
      <c r="S381" s="44" t="s">
        <v>21</v>
      </c>
      <c r="T381" s="44" t="s">
        <v>389</v>
      </c>
      <c r="U381" s="44">
        <v>-72.393997999999996</v>
      </c>
      <c r="V381" s="44">
        <v>5.3503319999999999</v>
      </c>
    </row>
    <row r="382" spans="1:22" ht="15.75" hidden="1" customHeight="1">
      <c r="A382" s="48">
        <v>477</v>
      </c>
      <c r="B382" s="24" t="s">
        <v>107</v>
      </c>
      <c r="C382" s="24" t="s">
        <v>355</v>
      </c>
      <c r="D382" s="25" t="s">
        <v>31</v>
      </c>
      <c r="E382" s="24">
        <v>12</v>
      </c>
      <c r="F382" s="24">
        <v>5</v>
      </c>
      <c r="G382" s="43">
        <v>1.5</v>
      </c>
      <c r="H382" s="43">
        <v>0.47746499999999997</v>
      </c>
      <c r="I382" s="26">
        <v>9</v>
      </c>
      <c r="J382" s="26">
        <v>4.5</v>
      </c>
      <c r="K382" s="27">
        <v>2149239.9300000002</v>
      </c>
      <c r="L382" s="27">
        <v>5067116.1509999996</v>
      </c>
      <c r="M382" s="28">
        <v>0.17904900000000001</v>
      </c>
      <c r="N382" s="29">
        <v>1.63293</v>
      </c>
      <c r="O382" s="25">
        <v>0.76</v>
      </c>
      <c r="P382" s="35">
        <v>63.617251000000003</v>
      </c>
      <c r="Q382" s="44" t="s">
        <v>184</v>
      </c>
      <c r="R382" s="44" t="s">
        <v>109</v>
      </c>
      <c r="S382" s="44" t="s">
        <v>21</v>
      </c>
      <c r="T382" s="44" t="s">
        <v>389</v>
      </c>
      <c r="U382" s="44">
        <v>-72.393991</v>
      </c>
      <c r="V382" s="44">
        <v>5.350371</v>
      </c>
    </row>
    <row r="383" spans="1:22" ht="15.75" hidden="1" customHeight="1">
      <c r="A383" s="48">
        <v>479</v>
      </c>
      <c r="B383" s="24" t="s">
        <v>107</v>
      </c>
      <c r="C383" s="24" t="s">
        <v>355</v>
      </c>
      <c r="D383" s="25" t="s">
        <v>31</v>
      </c>
      <c r="E383" s="24">
        <v>12</v>
      </c>
      <c r="F383" s="24">
        <v>5</v>
      </c>
      <c r="G383" s="43">
        <v>1.05</v>
      </c>
      <c r="H383" s="43">
        <v>0.33422499999999999</v>
      </c>
      <c r="I383" s="26">
        <v>11</v>
      </c>
      <c r="J383" s="26">
        <v>5.5</v>
      </c>
      <c r="K383" s="27">
        <v>2149234.3369999998</v>
      </c>
      <c r="L383" s="27">
        <v>5067120.2369999997</v>
      </c>
      <c r="M383" s="28">
        <v>8.7734000000000006E-2</v>
      </c>
      <c r="N383" s="29">
        <v>0.80013599999999996</v>
      </c>
      <c r="O383" s="25">
        <v>0.76</v>
      </c>
      <c r="P383" s="35">
        <v>95.033178000000007</v>
      </c>
      <c r="Q383" s="44" t="s">
        <v>398</v>
      </c>
      <c r="R383" s="44" t="s">
        <v>109</v>
      </c>
      <c r="S383" s="44" t="s">
        <v>21</v>
      </c>
      <c r="T383" s="44" t="s">
        <v>389</v>
      </c>
      <c r="U383" s="44">
        <v>-72.393953999999994</v>
      </c>
      <c r="V383" s="44">
        <v>5.35032</v>
      </c>
    </row>
    <row r="384" spans="1:22" ht="15.75" hidden="1" customHeight="1">
      <c r="A384" s="48">
        <v>480</v>
      </c>
      <c r="B384" s="24" t="s">
        <v>107</v>
      </c>
      <c r="C384" s="24" t="s">
        <v>355</v>
      </c>
      <c r="D384" s="25" t="s">
        <v>31</v>
      </c>
      <c r="E384" s="24">
        <v>12</v>
      </c>
      <c r="F384" s="24">
        <v>3</v>
      </c>
      <c r="G384" s="43">
        <v>0.66</v>
      </c>
      <c r="H384" s="43">
        <v>0.21008499999999999</v>
      </c>
      <c r="I384" s="26">
        <v>11</v>
      </c>
      <c r="J384" s="26">
        <v>5.5</v>
      </c>
      <c r="K384" s="27">
        <v>2149232.0329999998</v>
      </c>
      <c r="L384" s="27">
        <v>5067118.75</v>
      </c>
      <c r="M384" s="28">
        <v>3.4664E-2</v>
      </c>
      <c r="N384" s="29">
        <v>0.316135</v>
      </c>
      <c r="O384" s="25">
        <v>0.76</v>
      </c>
      <c r="P384" s="35">
        <v>95.033178000000007</v>
      </c>
      <c r="Q384" s="44" t="s">
        <v>398</v>
      </c>
      <c r="R384" s="44" t="s">
        <v>109</v>
      </c>
      <c r="S384" s="44" t="s">
        <v>52</v>
      </c>
      <c r="T384" s="44" t="s">
        <v>389</v>
      </c>
      <c r="U384" s="44">
        <v>-72.393968000000001</v>
      </c>
      <c r="V384" s="44">
        <v>5.3502989999999997</v>
      </c>
    </row>
    <row r="385" spans="1:22" ht="15.75" hidden="1" customHeight="1">
      <c r="A385" s="48">
        <v>481</v>
      </c>
      <c r="B385" s="24" t="s">
        <v>107</v>
      </c>
      <c r="C385" s="24" t="s">
        <v>355</v>
      </c>
      <c r="D385" s="25" t="s">
        <v>31</v>
      </c>
      <c r="E385" s="24">
        <v>12</v>
      </c>
      <c r="F385" s="24">
        <v>4</v>
      </c>
      <c r="G385" s="43">
        <v>1.6</v>
      </c>
      <c r="H385" s="43">
        <v>0.50929599999999997</v>
      </c>
      <c r="I385" s="26">
        <v>12</v>
      </c>
      <c r="J385" s="26">
        <v>6</v>
      </c>
      <c r="K385" s="27">
        <v>2149230.5630000001</v>
      </c>
      <c r="L385" s="27">
        <v>5067118.2819999997</v>
      </c>
      <c r="M385" s="28">
        <v>0.20371800000000001</v>
      </c>
      <c r="N385" s="29">
        <v>1.8579110000000001</v>
      </c>
      <c r="O385" s="25">
        <v>0.76</v>
      </c>
      <c r="P385" s="35">
        <v>113.097336</v>
      </c>
      <c r="Q385" s="44" t="s">
        <v>398</v>
      </c>
      <c r="R385" s="44" t="s">
        <v>109</v>
      </c>
      <c r="S385" s="44" t="s">
        <v>52</v>
      </c>
      <c r="T385" s="44" t="s">
        <v>389</v>
      </c>
      <c r="U385" s="44">
        <v>-72.393972000000005</v>
      </c>
      <c r="V385" s="44">
        <v>5.3502859999999997</v>
      </c>
    </row>
    <row r="386" spans="1:22" ht="15.75" hidden="1" customHeight="1">
      <c r="A386" s="49">
        <v>482</v>
      </c>
      <c r="B386" s="28" t="s">
        <v>107</v>
      </c>
      <c r="C386" s="28" t="s">
        <v>355</v>
      </c>
      <c r="D386" s="25" t="s">
        <v>31</v>
      </c>
      <c r="E386" s="28">
        <v>12</v>
      </c>
      <c r="F386" s="24">
        <v>5</v>
      </c>
      <c r="G386" s="43">
        <v>0.45</v>
      </c>
      <c r="H386" s="43">
        <v>0.14323900000000001</v>
      </c>
      <c r="I386" s="26">
        <v>11</v>
      </c>
      <c r="J386" s="26">
        <v>5.5</v>
      </c>
      <c r="K386" s="27">
        <v>2149226.7650000001</v>
      </c>
      <c r="L386" s="27">
        <v>5067110.892</v>
      </c>
      <c r="M386" s="28">
        <v>1.6114E-2</v>
      </c>
      <c r="N386" s="29">
        <v>0.14696400000000001</v>
      </c>
      <c r="O386" s="25">
        <v>0.76</v>
      </c>
      <c r="P386" s="35">
        <v>95.033178000000007</v>
      </c>
      <c r="Q386" s="44" t="s">
        <v>398</v>
      </c>
      <c r="R386" s="44" t="s">
        <v>109</v>
      </c>
      <c r="S386" s="44" t="s">
        <v>21</v>
      </c>
      <c r="T386" s="44" t="s">
        <v>389</v>
      </c>
      <c r="U386" s="44">
        <v>-72.394039000000006</v>
      </c>
      <c r="V386" s="44">
        <v>5.3502520000000002</v>
      </c>
    </row>
    <row r="387" spans="1:22" ht="15.75" hidden="1" customHeight="1">
      <c r="A387" s="48">
        <v>483</v>
      </c>
      <c r="B387" s="24" t="s">
        <v>107</v>
      </c>
      <c r="C387" s="24" t="s">
        <v>355</v>
      </c>
      <c r="D387" s="25" t="s">
        <v>31</v>
      </c>
      <c r="E387" s="24">
        <v>12</v>
      </c>
      <c r="F387" s="24">
        <v>5</v>
      </c>
      <c r="G387" s="43">
        <v>1.33</v>
      </c>
      <c r="H387" s="43">
        <v>0.42335200000000001</v>
      </c>
      <c r="I387" s="26">
        <v>11</v>
      </c>
      <c r="J387" s="26">
        <v>5.5</v>
      </c>
      <c r="K387" s="27">
        <v>2149228.8870000001</v>
      </c>
      <c r="L387" s="27">
        <v>5067106.25</v>
      </c>
      <c r="M387" s="28">
        <v>0.140765</v>
      </c>
      <c r="N387" s="29">
        <v>1.2837730000000001</v>
      </c>
      <c r="O387" s="25">
        <v>0.76</v>
      </c>
      <c r="P387" s="35">
        <v>95.033178000000007</v>
      </c>
      <c r="Q387" s="44" t="s">
        <v>398</v>
      </c>
      <c r="R387" s="44" t="s">
        <v>109</v>
      </c>
      <c r="S387" s="44" t="s">
        <v>21</v>
      </c>
      <c r="T387" s="44" t="s">
        <v>389</v>
      </c>
      <c r="U387" s="44">
        <v>-72.394081</v>
      </c>
      <c r="V387" s="44">
        <v>5.3502710000000002</v>
      </c>
    </row>
    <row r="388" spans="1:22" ht="15.75" hidden="1" customHeight="1">
      <c r="A388" s="48">
        <v>484</v>
      </c>
      <c r="B388" s="24" t="s">
        <v>110</v>
      </c>
      <c r="C388" s="24" t="s">
        <v>354</v>
      </c>
      <c r="D388" s="25" t="s">
        <v>42</v>
      </c>
      <c r="E388" s="24">
        <v>12</v>
      </c>
      <c r="F388" s="24">
        <v>4</v>
      </c>
      <c r="G388" s="43">
        <v>2.08</v>
      </c>
      <c r="H388" s="43">
        <v>0.66208500000000003</v>
      </c>
      <c r="I388" s="26">
        <v>9</v>
      </c>
      <c r="J388" s="26">
        <v>4.5</v>
      </c>
      <c r="K388" s="27">
        <v>2149234.0630000001</v>
      </c>
      <c r="L388" s="27">
        <v>5067098.68</v>
      </c>
      <c r="M388" s="28">
        <v>0.34428399999999998</v>
      </c>
      <c r="N388" s="29">
        <v>3.1398700000000002</v>
      </c>
      <c r="O388" s="25">
        <v>0.76</v>
      </c>
      <c r="P388" s="35">
        <v>63.617251000000003</v>
      </c>
      <c r="Q388" s="44" t="s">
        <v>398</v>
      </c>
      <c r="R388" s="44" t="s">
        <v>109</v>
      </c>
      <c r="S388" s="44" t="s">
        <v>21</v>
      </c>
      <c r="T388" s="44" t="s">
        <v>389</v>
      </c>
      <c r="U388" s="44">
        <v>-72.394148999999999</v>
      </c>
      <c r="V388" s="44">
        <v>5.3503179999999997</v>
      </c>
    </row>
    <row r="389" spans="1:22" ht="15.75" hidden="1" customHeight="1">
      <c r="A389" s="48">
        <v>485</v>
      </c>
      <c r="B389" s="24" t="s">
        <v>107</v>
      </c>
      <c r="C389" s="24" t="s">
        <v>355</v>
      </c>
      <c r="D389" s="25" t="s">
        <v>31</v>
      </c>
      <c r="E389" s="24">
        <v>12</v>
      </c>
      <c r="F389" s="24">
        <v>4</v>
      </c>
      <c r="G389" s="43">
        <v>1.87</v>
      </c>
      <c r="H389" s="43">
        <v>0.59523899999999996</v>
      </c>
      <c r="I389" s="26">
        <v>8</v>
      </c>
      <c r="J389" s="26">
        <v>4</v>
      </c>
      <c r="K389" s="27">
        <v>2149255.3684</v>
      </c>
      <c r="L389" s="27">
        <v>5067106.5573000005</v>
      </c>
      <c r="M389" s="28">
        <v>0.27827400000000002</v>
      </c>
      <c r="N389" s="29">
        <v>2.5378630000000002</v>
      </c>
      <c r="O389" s="25">
        <v>0.76</v>
      </c>
      <c r="P389" s="35">
        <v>50.265481999999999</v>
      </c>
      <c r="Q389" s="44" t="s">
        <v>178</v>
      </c>
      <c r="R389" s="44" t="s">
        <v>109</v>
      </c>
      <c r="S389" s="44" t="s">
        <v>52</v>
      </c>
      <c r="T389" s="44" t="s">
        <v>389</v>
      </c>
      <c r="U389" s="44">
        <v>-72.394076999999996</v>
      </c>
      <c r="V389" s="44">
        <v>5.350511</v>
      </c>
    </row>
    <row r="390" spans="1:22" ht="15.75" hidden="1" customHeight="1">
      <c r="A390" s="48">
        <v>486</v>
      </c>
      <c r="B390" s="24" t="s">
        <v>110</v>
      </c>
      <c r="C390" s="24" t="s">
        <v>354</v>
      </c>
      <c r="D390" s="25" t="s">
        <v>42</v>
      </c>
      <c r="E390" s="24">
        <v>12</v>
      </c>
      <c r="F390" s="24">
        <v>5</v>
      </c>
      <c r="G390" s="43">
        <v>1.95</v>
      </c>
      <c r="H390" s="43">
        <v>0.62070400000000003</v>
      </c>
      <c r="I390" s="26">
        <v>10</v>
      </c>
      <c r="J390" s="26">
        <v>5</v>
      </c>
      <c r="K390" s="27">
        <v>2149274.5386000001</v>
      </c>
      <c r="L390" s="27">
        <v>5067096.1856000004</v>
      </c>
      <c r="M390" s="28">
        <v>0.302593</v>
      </c>
      <c r="N390" s="29">
        <v>2.7596509999999999</v>
      </c>
      <c r="O390" s="25">
        <v>0.76</v>
      </c>
      <c r="P390" s="35">
        <v>78.539816000000002</v>
      </c>
      <c r="Q390" s="44" t="s">
        <v>398</v>
      </c>
      <c r="R390" s="44" t="s">
        <v>109</v>
      </c>
      <c r="S390" s="44" t="s">
        <v>52</v>
      </c>
      <c r="T390" s="44" t="s">
        <v>389</v>
      </c>
      <c r="U390" s="44">
        <v>-72.394171</v>
      </c>
      <c r="V390" s="44">
        <v>5.3506840000000002</v>
      </c>
    </row>
    <row r="391" spans="1:22" ht="15.75" hidden="1" customHeight="1">
      <c r="A391" s="48">
        <v>487</v>
      </c>
      <c r="B391" s="24" t="s">
        <v>107</v>
      </c>
      <c r="C391" s="24" t="s">
        <v>355</v>
      </c>
      <c r="D391" s="25" t="s">
        <v>31</v>
      </c>
      <c r="E391" s="24">
        <v>12</v>
      </c>
      <c r="F391" s="24">
        <v>5</v>
      </c>
      <c r="G391" s="43">
        <v>2.82</v>
      </c>
      <c r="H391" s="43">
        <v>0.89763400000000004</v>
      </c>
      <c r="I391" s="26">
        <v>8</v>
      </c>
      <c r="J391" s="26">
        <v>4</v>
      </c>
      <c r="K391" s="27">
        <v>2149285.5633999999</v>
      </c>
      <c r="L391" s="27">
        <v>5067094.7851</v>
      </c>
      <c r="M391" s="28">
        <v>0.63283199999999995</v>
      </c>
      <c r="N391" s="29">
        <v>5.7714270000000001</v>
      </c>
      <c r="O391" s="25">
        <v>0.76</v>
      </c>
      <c r="P391" s="35">
        <v>50.265481999999999</v>
      </c>
      <c r="Q391" s="44" t="s">
        <v>398</v>
      </c>
      <c r="R391" s="44" t="s">
        <v>109</v>
      </c>
      <c r="S391" s="44" t="s">
        <v>52</v>
      </c>
      <c r="T391" s="44" t="s">
        <v>389</v>
      </c>
      <c r="U391" s="44">
        <v>-72.394183999999996</v>
      </c>
      <c r="V391" s="44">
        <v>5.350784</v>
      </c>
    </row>
    <row r="392" spans="1:22" ht="15.75" hidden="1" customHeight="1">
      <c r="A392" s="48">
        <v>488</v>
      </c>
      <c r="B392" s="24" t="s">
        <v>107</v>
      </c>
      <c r="C392" s="24" t="s">
        <v>355</v>
      </c>
      <c r="D392" s="25" t="s">
        <v>31</v>
      </c>
      <c r="E392" s="24">
        <v>12</v>
      </c>
      <c r="F392" s="24">
        <v>5</v>
      </c>
      <c r="G392" s="43">
        <v>3.3</v>
      </c>
      <c r="H392" s="43">
        <v>1.0504230000000001</v>
      </c>
      <c r="I392" s="26">
        <v>8</v>
      </c>
      <c r="J392" s="26">
        <v>4</v>
      </c>
      <c r="K392" s="27">
        <v>2149283.5129</v>
      </c>
      <c r="L392" s="27">
        <v>5067087.4617999997</v>
      </c>
      <c r="M392" s="28">
        <v>0.86659900000000001</v>
      </c>
      <c r="N392" s="29">
        <v>7.9033800000000003</v>
      </c>
      <c r="O392" s="25">
        <v>0.76</v>
      </c>
      <c r="P392" s="35">
        <v>50.265481999999999</v>
      </c>
      <c r="Q392" s="44" t="s">
        <v>178</v>
      </c>
      <c r="R392" s="44" t="s">
        <v>109</v>
      </c>
      <c r="S392" s="44" t="s">
        <v>52</v>
      </c>
      <c r="T392" s="44" t="s">
        <v>389</v>
      </c>
      <c r="U392" s="44">
        <v>-72.39425</v>
      </c>
      <c r="V392" s="44">
        <v>5.350765</v>
      </c>
    </row>
    <row r="393" spans="1:22" ht="15.75" hidden="1" customHeight="1">
      <c r="A393" s="48">
        <v>489</v>
      </c>
      <c r="B393" s="24" t="s">
        <v>168</v>
      </c>
      <c r="C393" s="24" t="s">
        <v>347</v>
      </c>
      <c r="D393" s="25" t="s">
        <v>169</v>
      </c>
      <c r="E393" s="24">
        <v>9</v>
      </c>
      <c r="F393" s="24">
        <v>3</v>
      </c>
      <c r="G393" s="43">
        <v>0.37</v>
      </c>
      <c r="H393" s="43">
        <v>0.117775</v>
      </c>
      <c r="I393" s="26">
        <v>8</v>
      </c>
      <c r="J393" s="26">
        <v>4</v>
      </c>
      <c r="K393" s="27">
        <v>2149277.1494</v>
      </c>
      <c r="L393" s="27">
        <v>5067080.3767999997</v>
      </c>
      <c r="M393" s="28">
        <v>1.0893999999999999E-2</v>
      </c>
      <c r="N393" s="29">
        <v>7.4515999999999999E-2</v>
      </c>
      <c r="O393" s="25">
        <v>0.76</v>
      </c>
      <c r="P393" s="35">
        <v>50.265481999999999</v>
      </c>
      <c r="Q393" s="44" t="s">
        <v>398</v>
      </c>
      <c r="R393" s="44" t="s">
        <v>109</v>
      </c>
      <c r="S393" s="44" t="s">
        <v>52</v>
      </c>
      <c r="T393" s="44" t="s">
        <v>389</v>
      </c>
      <c r="U393" s="44">
        <v>-72.394313999999994</v>
      </c>
      <c r="V393" s="44">
        <v>5.350708</v>
      </c>
    </row>
    <row r="394" spans="1:22" ht="15.75" hidden="1" customHeight="1">
      <c r="A394" s="48">
        <v>491</v>
      </c>
      <c r="B394" s="24" t="s">
        <v>26</v>
      </c>
      <c r="C394" s="24" t="s">
        <v>357</v>
      </c>
      <c r="D394" s="25" t="s">
        <v>326</v>
      </c>
      <c r="E394" s="24">
        <v>9</v>
      </c>
      <c r="F394" s="24">
        <v>3</v>
      </c>
      <c r="G394" s="43">
        <v>0.53</v>
      </c>
      <c r="H394" s="43">
        <v>0.16870399999999999</v>
      </c>
      <c r="I394" s="26">
        <v>9</v>
      </c>
      <c r="J394" s="26">
        <v>4.5</v>
      </c>
      <c r="K394" s="27">
        <v>2149268.8152999999</v>
      </c>
      <c r="L394" s="27">
        <v>5067112.1577000003</v>
      </c>
      <c r="M394" s="28">
        <v>2.2353000000000001E-2</v>
      </c>
      <c r="N394" s="29">
        <v>0.15289700000000001</v>
      </c>
      <c r="O394" s="25">
        <v>0.76</v>
      </c>
      <c r="P394" s="35">
        <v>63.617251000000003</v>
      </c>
      <c r="Q394" s="42" t="s">
        <v>398</v>
      </c>
      <c r="R394" s="44" t="s">
        <v>109</v>
      </c>
      <c r="S394" s="44" t="s">
        <v>21</v>
      </c>
      <c r="T394" s="44" t="s">
        <v>389</v>
      </c>
      <c r="U394" s="44">
        <v>-72.394026999999994</v>
      </c>
      <c r="V394" s="44">
        <v>5.3506320000000001</v>
      </c>
    </row>
    <row r="395" spans="1:22" ht="15.75" hidden="1" customHeight="1">
      <c r="A395" s="48">
        <v>492</v>
      </c>
      <c r="B395" s="24" t="s">
        <v>32</v>
      </c>
      <c r="C395" s="24" t="s">
        <v>371</v>
      </c>
      <c r="D395" s="25" t="s">
        <v>33</v>
      </c>
      <c r="E395" s="24">
        <v>10</v>
      </c>
      <c r="F395" s="24">
        <v>4</v>
      </c>
      <c r="G395" s="43">
        <v>0.42</v>
      </c>
      <c r="H395" s="43">
        <v>0.13369</v>
      </c>
      <c r="I395" s="26">
        <v>8</v>
      </c>
      <c r="J395" s="26">
        <v>4</v>
      </c>
      <c r="K395" s="27">
        <v>2149259.4918999998</v>
      </c>
      <c r="L395" s="27">
        <v>5067109.0149999997</v>
      </c>
      <c r="M395" s="28">
        <v>1.4037000000000001E-2</v>
      </c>
      <c r="N395" s="29">
        <v>0.106685</v>
      </c>
      <c r="O395" s="25">
        <v>0.76</v>
      </c>
      <c r="P395" s="35">
        <v>50.265481999999999</v>
      </c>
      <c r="Q395" s="44" t="s">
        <v>398</v>
      </c>
      <c r="R395" s="44" t="s">
        <v>109</v>
      </c>
      <c r="S395" s="44" t="s">
        <v>21</v>
      </c>
      <c r="T395" s="44" t="s">
        <v>389</v>
      </c>
      <c r="U395" s="44">
        <v>-72.394054999999994</v>
      </c>
      <c r="V395" s="44">
        <v>5.3505479999999999</v>
      </c>
    </row>
    <row r="396" spans="1:22" ht="15.75" hidden="1" customHeight="1">
      <c r="A396" s="48">
        <v>493</v>
      </c>
      <c r="B396" s="24" t="s">
        <v>32</v>
      </c>
      <c r="C396" s="24" t="s">
        <v>371</v>
      </c>
      <c r="D396" s="25" t="s">
        <v>33</v>
      </c>
      <c r="E396" s="24">
        <v>12</v>
      </c>
      <c r="F396" s="24">
        <v>6</v>
      </c>
      <c r="G396" s="43">
        <v>0.31</v>
      </c>
      <c r="H396" s="43">
        <v>9.8676E-2</v>
      </c>
      <c r="I396" s="26">
        <v>7</v>
      </c>
      <c r="J396" s="26">
        <v>3.5</v>
      </c>
      <c r="K396" s="27">
        <v>2149273.3957000002</v>
      </c>
      <c r="L396" s="27">
        <v>5067105.3849999998</v>
      </c>
      <c r="M396" s="28">
        <v>7.6470000000000002E-3</v>
      </c>
      <c r="N396" s="29">
        <v>6.9744E-2</v>
      </c>
      <c r="O396" s="25">
        <v>0.76</v>
      </c>
      <c r="P396" s="35">
        <v>38.48451</v>
      </c>
      <c r="Q396" s="44" t="s">
        <v>398</v>
      </c>
      <c r="R396" s="44" t="s">
        <v>109</v>
      </c>
      <c r="S396" s="44" t="s">
        <v>52</v>
      </c>
      <c r="T396" s="44" t="s">
        <v>389</v>
      </c>
      <c r="U396" s="44">
        <v>-72.394087999999996</v>
      </c>
      <c r="V396" s="44">
        <v>5.3506739999999997</v>
      </c>
    </row>
    <row r="397" spans="1:22" ht="15.75" hidden="1" customHeight="1">
      <c r="A397" s="48">
        <v>494</v>
      </c>
      <c r="B397" s="24" t="s">
        <v>32</v>
      </c>
      <c r="C397" s="24" t="s">
        <v>371</v>
      </c>
      <c r="D397" s="25" t="s">
        <v>33</v>
      </c>
      <c r="E397" s="24">
        <v>12</v>
      </c>
      <c r="F397" s="24">
        <v>7</v>
      </c>
      <c r="G397" s="43">
        <v>0.35</v>
      </c>
      <c r="H397" s="43">
        <v>0.11140799999999999</v>
      </c>
      <c r="I397" s="26">
        <v>7</v>
      </c>
      <c r="J397" s="26">
        <v>3.5</v>
      </c>
      <c r="K397" s="27">
        <v>2149282.3492000001</v>
      </c>
      <c r="L397" s="27">
        <v>5067083.0972999996</v>
      </c>
      <c r="M397" s="28">
        <v>9.7479999999999997E-3</v>
      </c>
      <c r="N397" s="29">
        <v>8.8903999999999997E-2</v>
      </c>
      <c r="O397" s="25">
        <v>0.76</v>
      </c>
      <c r="P397" s="35">
        <v>38.48451</v>
      </c>
      <c r="Q397" s="44" t="s">
        <v>398</v>
      </c>
      <c r="R397" s="44" t="s">
        <v>109</v>
      </c>
      <c r="S397" s="44" t="s">
        <v>52</v>
      </c>
      <c r="T397" s="44" t="s">
        <v>389</v>
      </c>
      <c r="U397" s="44">
        <v>-72.394289000000001</v>
      </c>
      <c r="V397" s="44">
        <v>5.3507550000000004</v>
      </c>
    </row>
    <row r="398" spans="1:22" ht="15.75" hidden="1" customHeight="1">
      <c r="A398" s="48">
        <v>495</v>
      </c>
      <c r="B398" s="24" t="s">
        <v>32</v>
      </c>
      <c r="C398" s="24" t="s">
        <v>371</v>
      </c>
      <c r="D398" s="25" t="s">
        <v>33</v>
      </c>
      <c r="E398" s="24">
        <v>12</v>
      </c>
      <c r="F398" s="24">
        <v>5</v>
      </c>
      <c r="G398" s="43">
        <v>0.37</v>
      </c>
      <c r="H398" s="43">
        <v>0.117775</v>
      </c>
      <c r="I398" s="26">
        <v>7</v>
      </c>
      <c r="J398" s="26">
        <v>3.5</v>
      </c>
      <c r="K398" s="27">
        <v>2149290.4053000002</v>
      </c>
      <c r="L398" s="27">
        <v>5067081.1233000001</v>
      </c>
      <c r="M398" s="28">
        <v>1.0893999999999999E-2</v>
      </c>
      <c r="N398" s="29">
        <v>9.9354999999999999E-2</v>
      </c>
      <c r="O398" s="25">
        <v>0.76</v>
      </c>
      <c r="P398" s="35">
        <v>38.48451</v>
      </c>
      <c r="Q398" s="44" t="s">
        <v>398</v>
      </c>
      <c r="R398" s="44" t="s">
        <v>109</v>
      </c>
      <c r="S398" s="44" t="s">
        <v>52</v>
      </c>
      <c r="T398" s="44" t="s">
        <v>389</v>
      </c>
      <c r="U398" s="44">
        <v>-72.394306999999998</v>
      </c>
      <c r="V398" s="44">
        <v>5.3508279999999999</v>
      </c>
    </row>
    <row r="399" spans="1:22" ht="15.75" hidden="1" customHeight="1">
      <c r="A399" s="48">
        <v>496</v>
      </c>
      <c r="B399" s="24" t="s">
        <v>26</v>
      </c>
      <c r="C399" s="24" t="s">
        <v>357</v>
      </c>
      <c r="D399" s="25" t="s">
        <v>326</v>
      </c>
      <c r="E399" s="28">
        <v>12</v>
      </c>
      <c r="F399" s="24">
        <v>5</v>
      </c>
      <c r="G399" s="43">
        <v>1.1100000000000001</v>
      </c>
      <c r="H399" s="43">
        <v>0.35332400000000003</v>
      </c>
      <c r="I399" s="26">
        <v>10</v>
      </c>
      <c r="J399" s="26">
        <v>5</v>
      </c>
      <c r="K399" s="27">
        <v>2149220.3110000002</v>
      </c>
      <c r="L399" s="27">
        <v>5066944.0880000005</v>
      </c>
      <c r="M399" s="28">
        <v>9.8046999999999995E-2</v>
      </c>
      <c r="N399" s="29">
        <v>0.89419199999999999</v>
      </c>
      <c r="O399" s="25">
        <v>0.76</v>
      </c>
      <c r="P399" s="34">
        <v>78.539816000000002</v>
      </c>
      <c r="Q399" s="44" t="s">
        <v>398</v>
      </c>
      <c r="R399" s="44" t="s">
        <v>109</v>
      </c>
      <c r="S399" s="44" t="s">
        <v>52</v>
      </c>
      <c r="T399" s="44" t="s">
        <v>389</v>
      </c>
      <c r="U399" s="44">
        <v>-72.395544999999998</v>
      </c>
      <c r="V399" s="44">
        <v>5.3501950000000003</v>
      </c>
    </row>
    <row r="400" spans="1:22" ht="15.75" hidden="1" customHeight="1">
      <c r="A400" s="49">
        <v>497</v>
      </c>
      <c r="B400" s="28" t="s">
        <v>26</v>
      </c>
      <c r="C400" s="28" t="s">
        <v>357</v>
      </c>
      <c r="D400" s="25" t="s">
        <v>326</v>
      </c>
      <c r="E400" s="28">
        <v>12</v>
      </c>
      <c r="F400" s="24">
        <v>5</v>
      </c>
      <c r="G400" s="43">
        <v>1.42</v>
      </c>
      <c r="H400" s="43">
        <v>0.45200000000000001</v>
      </c>
      <c r="I400" s="26">
        <v>12</v>
      </c>
      <c r="J400" s="26">
        <v>6</v>
      </c>
      <c r="K400" s="27">
        <v>2149222.7829999998</v>
      </c>
      <c r="L400" s="27">
        <v>5066947.9230000004</v>
      </c>
      <c r="M400" s="28">
        <v>0.16045999999999999</v>
      </c>
      <c r="N400" s="29">
        <v>1.463395</v>
      </c>
      <c r="O400" s="25">
        <v>0.76</v>
      </c>
      <c r="P400" s="34">
        <v>113.097336</v>
      </c>
      <c r="Q400" s="44" t="s">
        <v>398</v>
      </c>
      <c r="R400" s="44" t="s">
        <v>109</v>
      </c>
      <c r="S400" s="44" t="s">
        <v>52</v>
      </c>
      <c r="T400" s="44" t="s">
        <v>389</v>
      </c>
      <c r="U400" s="44">
        <v>-72.395510000000002</v>
      </c>
      <c r="V400" s="44">
        <v>5.3502169999999998</v>
      </c>
    </row>
    <row r="401" spans="1:22" ht="15.75" hidden="1" customHeight="1">
      <c r="A401" s="49">
        <v>498</v>
      </c>
      <c r="B401" s="28" t="s">
        <v>27</v>
      </c>
      <c r="C401" s="28" t="s">
        <v>343</v>
      </c>
      <c r="D401" s="25" t="s">
        <v>326</v>
      </c>
      <c r="E401" s="28">
        <v>12</v>
      </c>
      <c r="F401" s="24">
        <v>4</v>
      </c>
      <c r="G401" s="43">
        <v>1.66</v>
      </c>
      <c r="H401" s="43">
        <v>0.52839400000000003</v>
      </c>
      <c r="I401" s="26">
        <v>11</v>
      </c>
      <c r="J401" s="26">
        <v>5.5</v>
      </c>
      <c r="K401" s="27">
        <v>2149228.6880000001</v>
      </c>
      <c r="L401" s="27">
        <v>5066940.7769999998</v>
      </c>
      <c r="M401" s="28">
        <v>0.21928400000000001</v>
      </c>
      <c r="N401" s="29">
        <v>1.9998670000000001</v>
      </c>
      <c r="O401" s="25">
        <v>0.76</v>
      </c>
      <c r="P401" s="35">
        <v>95.033178000000007</v>
      </c>
      <c r="Q401" s="44" t="s">
        <v>398</v>
      </c>
      <c r="R401" s="44" t="s">
        <v>109</v>
      </c>
      <c r="S401" s="44" t="s">
        <v>21</v>
      </c>
      <c r="T401" s="44" t="s">
        <v>389</v>
      </c>
      <c r="U401" s="44">
        <v>-72.395574999999994</v>
      </c>
      <c r="V401" s="44">
        <v>5.3502710000000002</v>
      </c>
    </row>
    <row r="402" spans="1:22" ht="15.75" hidden="1" customHeight="1">
      <c r="A402" s="48">
        <v>499</v>
      </c>
      <c r="B402" s="24" t="s">
        <v>27</v>
      </c>
      <c r="C402" s="24" t="s">
        <v>343</v>
      </c>
      <c r="D402" s="25" t="s">
        <v>326</v>
      </c>
      <c r="E402" s="28">
        <v>12</v>
      </c>
      <c r="F402" s="24">
        <v>4</v>
      </c>
      <c r="G402" s="43">
        <v>3.4</v>
      </c>
      <c r="H402" s="43">
        <v>1.082254</v>
      </c>
      <c r="I402" s="26">
        <v>8</v>
      </c>
      <c r="J402" s="26">
        <v>4</v>
      </c>
      <c r="K402" s="27">
        <v>2149221.7439999999</v>
      </c>
      <c r="L402" s="27">
        <v>5066931.6880000001</v>
      </c>
      <c r="M402" s="28">
        <v>0.91991599999999996</v>
      </c>
      <c r="N402" s="29">
        <v>8.3896300000000004</v>
      </c>
      <c r="O402" s="25">
        <v>0.76</v>
      </c>
      <c r="P402" s="34">
        <v>50.265481999999999</v>
      </c>
      <c r="Q402" s="44" t="s">
        <v>190</v>
      </c>
      <c r="R402" s="44" t="s">
        <v>109</v>
      </c>
      <c r="S402" s="44" t="s">
        <v>52</v>
      </c>
      <c r="T402" s="44" t="s">
        <v>389</v>
      </c>
      <c r="U402" s="44">
        <v>-72.395657</v>
      </c>
      <c r="V402" s="44">
        <v>5.3502080000000003</v>
      </c>
    </row>
    <row r="403" spans="1:22" ht="15.75" hidden="1" customHeight="1">
      <c r="A403" s="49">
        <v>500</v>
      </c>
      <c r="B403" s="28" t="s">
        <v>191</v>
      </c>
      <c r="C403" s="28" t="s">
        <v>352</v>
      </c>
      <c r="D403" s="25" t="s">
        <v>130</v>
      </c>
      <c r="E403" s="28">
        <v>3</v>
      </c>
      <c r="F403" s="24">
        <v>1.3</v>
      </c>
      <c r="G403" s="43">
        <v>0.46</v>
      </c>
      <c r="H403" s="43">
        <v>0.146423</v>
      </c>
      <c r="I403" s="26">
        <v>5</v>
      </c>
      <c r="J403" s="26">
        <v>2.5</v>
      </c>
      <c r="K403" s="27">
        <v>2149208.054</v>
      </c>
      <c r="L403" s="27">
        <v>5066954.8779999996</v>
      </c>
      <c r="M403" s="28">
        <v>1.6839E-2</v>
      </c>
      <c r="N403" s="29">
        <v>3.8392000000000003E-2</v>
      </c>
      <c r="O403" s="25">
        <v>0.76</v>
      </c>
      <c r="P403" s="34">
        <v>19.634954</v>
      </c>
      <c r="Q403" s="44" t="s">
        <v>398</v>
      </c>
      <c r="R403" s="44" t="s">
        <v>109</v>
      </c>
      <c r="S403" s="44" t="s">
        <v>52</v>
      </c>
      <c r="T403" s="44" t="s">
        <v>389</v>
      </c>
      <c r="U403" s="44">
        <v>-72.395447000000004</v>
      </c>
      <c r="V403" s="44">
        <v>5.3500839999999998</v>
      </c>
    </row>
    <row r="404" spans="1:22" ht="15.75" hidden="1" customHeight="1">
      <c r="A404" s="48">
        <v>501</v>
      </c>
      <c r="B404" s="24" t="s">
        <v>127</v>
      </c>
      <c r="C404" s="24" t="s">
        <v>370</v>
      </c>
      <c r="D404" s="25" t="s">
        <v>95</v>
      </c>
      <c r="E404" s="28">
        <v>10</v>
      </c>
      <c r="F404" s="24">
        <v>3</v>
      </c>
      <c r="G404" s="43">
        <v>0.82</v>
      </c>
      <c r="H404" s="43">
        <v>0.26101400000000002</v>
      </c>
      <c r="I404" s="26">
        <v>8</v>
      </c>
      <c r="J404" s="26">
        <v>4</v>
      </c>
      <c r="K404" s="27">
        <v>2149216.2880000002</v>
      </c>
      <c r="L404" s="27">
        <v>5066970.5810000002</v>
      </c>
      <c r="M404" s="28">
        <v>5.3508E-2</v>
      </c>
      <c r="N404" s="29">
        <v>0.40666000000000002</v>
      </c>
      <c r="O404" s="25">
        <v>0.76</v>
      </c>
      <c r="P404" s="34">
        <v>50.265481999999999</v>
      </c>
      <c r="Q404" s="44" t="s">
        <v>398</v>
      </c>
      <c r="R404" s="44" t="s">
        <v>109</v>
      </c>
      <c r="S404" s="44" t="s">
        <v>52</v>
      </c>
      <c r="T404" s="44" t="s">
        <v>389</v>
      </c>
      <c r="U404" s="44">
        <v>-72.395306000000005</v>
      </c>
      <c r="V404" s="44">
        <v>5.3501580000000004</v>
      </c>
    </row>
    <row r="405" spans="1:22" ht="15.75" hidden="1" customHeight="1">
      <c r="A405" s="49">
        <v>502</v>
      </c>
      <c r="B405" s="28" t="s">
        <v>27</v>
      </c>
      <c r="C405" s="28" t="s">
        <v>343</v>
      </c>
      <c r="D405" s="25" t="s">
        <v>326</v>
      </c>
      <c r="E405" s="28">
        <v>9</v>
      </c>
      <c r="F405" s="24">
        <v>3</v>
      </c>
      <c r="G405" s="43">
        <v>1.27</v>
      </c>
      <c r="H405" s="43">
        <v>0.404254</v>
      </c>
      <c r="I405" s="26">
        <v>8</v>
      </c>
      <c r="J405" s="26">
        <v>4</v>
      </c>
      <c r="K405" s="27">
        <v>2149223.2379999999</v>
      </c>
      <c r="L405" s="27">
        <v>5066972.227</v>
      </c>
      <c r="M405" s="28">
        <v>0.12835099999999999</v>
      </c>
      <c r="N405" s="29">
        <v>0.87791699999999995</v>
      </c>
      <c r="O405" s="25">
        <v>0.76</v>
      </c>
      <c r="P405" s="34">
        <v>50.265481999999999</v>
      </c>
      <c r="Q405" s="44" t="s">
        <v>398</v>
      </c>
      <c r="R405" s="44" t="s">
        <v>109</v>
      </c>
      <c r="S405" s="44" t="s">
        <v>52</v>
      </c>
      <c r="T405" s="44" t="s">
        <v>389</v>
      </c>
      <c r="U405" s="44">
        <v>-72.395291</v>
      </c>
      <c r="V405" s="44">
        <v>5.3502210000000003</v>
      </c>
    </row>
    <row r="406" spans="1:22" ht="15.75" customHeight="1">
      <c r="A406" s="48">
        <v>503</v>
      </c>
      <c r="B406" s="24" t="s">
        <v>369</v>
      </c>
      <c r="C406" s="24" t="s">
        <v>194</v>
      </c>
      <c r="D406" s="25" t="s">
        <v>195</v>
      </c>
      <c r="E406" s="24">
        <v>10</v>
      </c>
      <c r="F406" s="24">
        <v>2</v>
      </c>
      <c r="G406" s="43">
        <v>0.55000000000000004</v>
      </c>
      <c r="H406" s="43">
        <v>0.17507</v>
      </c>
      <c r="I406" s="26">
        <v>9</v>
      </c>
      <c r="J406" s="26">
        <v>4.5</v>
      </c>
      <c r="K406" s="27">
        <v>2149353.2779999999</v>
      </c>
      <c r="L406" s="27">
        <v>5067012.659</v>
      </c>
      <c r="M406" s="28">
        <v>2.4072E-2</v>
      </c>
      <c r="N406" s="29">
        <v>0.182949</v>
      </c>
      <c r="O406" s="25">
        <v>0.76</v>
      </c>
      <c r="P406" s="35">
        <v>63.617251000000003</v>
      </c>
      <c r="Q406" s="44" t="s">
        <v>398</v>
      </c>
      <c r="R406" s="44" t="s">
        <v>403</v>
      </c>
      <c r="S406" s="44" t="s">
        <v>21</v>
      </c>
      <c r="T406" s="44" t="s">
        <v>389</v>
      </c>
      <c r="U406" s="44">
        <v>-72.394924000000003</v>
      </c>
      <c r="V406" s="44">
        <v>5.3513970000000004</v>
      </c>
    </row>
    <row r="407" spans="1:22" ht="15.75" customHeight="1">
      <c r="A407" s="48">
        <v>505</v>
      </c>
      <c r="B407" s="24" t="s">
        <v>60</v>
      </c>
      <c r="C407" s="24" t="s">
        <v>398</v>
      </c>
      <c r="D407" s="25" t="s">
        <v>398</v>
      </c>
      <c r="E407" s="24">
        <v>12</v>
      </c>
      <c r="F407" s="24">
        <v>4</v>
      </c>
      <c r="G407" s="43">
        <v>1.4</v>
      </c>
      <c r="H407" s="43">
        <v>0.44563399999999997</v>
      </c>
      <c r="I407" s="26" t="s">
        <v>398</v>
      </c>
      <c r="J407" s="26">
        <v>0</v>
      </c>
      <c r="K407" s="27">
        <v>2149354.2069999999</v>
      </c>
      <c r="L407" s="27">
        <v>5067017.25</v>
      </c>
      <c r="M407" s="28">
        <v>0.155972</v>
      </c>
      <c r="N407" s="29">
        <v>1.422463</v>
      </c>
      <c r="O407" s="25">
        <v>0.76</v>
      </c>
      <c r="P407" s="35">
        <v>0</v>
      </c>
      <c r="Q407" s="44" t="s">
        <v>398</v>
      </c>
      <c r="R407" s="44" t="s">
        <v>403</v>
      </c>
      <c r="S407" s="44" t="s">
        <v>52</v>
      </c>
      <c r="T407" s="44" t="s">
        <v>324</v>
      </c>
      <c r="U407" s="44">
        <v>-72.394882999999993</v>
      </c>
      <c r="V407" s="44">
        <v>5.3514059999999999</v>
      </c>
    </row>
    <row r="408" spans="1:22" ht="15.75" customHeight="1">
      <c r="A408" s="48">
        <v>506</v>
      </c>
      <c r="B408" s="24" t="s">
        <v>26</v>
      </c>
      <c r="C408" s="24" t="s">
        <v>357</v>
      </c>
      <c r="D408" s="25" t="s">
        <v>326</v>
      </c>
      <c r="E408" s="24">
        <v>12</v>
      </c>
      <c r="F408" s="24">
        <v>5</v>
      </c>
      <c r="G408" s="43">
        <v>0.81</v>
      </c>
      <c r="H408" s="43">
        <v>0.25783099999999998</v>
      </c>
      <c r="I408" s="26">
        <v>8</v>
      </c>
      <c r="J408" s="26">
        <v>4</v>
      </c>
      <c r="K408" s="27">
        <v>2149350.0150000001</v>
      </c>
      <c r="L408" s="27">
        <v>5067015.5959999999</v>
      </c>
      <c r="M408" s="28">
        <v>5.2211E-2</v>
      </c>
      <c r="N408" s="29">
        <v>0.47616199999999997</v>
      </c>
      <c r="O408" s="25">
        <v>0.76</v>
      </c>
      <c r="P408" s="35">
        <v>50.265481999999999</v>
      </c>
      <c r="Q408" s="44" t="s">
        <v>398</v>
      </c>
      <c r="R408" s="44" t="s">
        <v>403</v>
      </c>
      <c r="S408" s="44" t="s">
        <v>21</v>
      </c>
      <c r="T408" s="44" t="s">
        <v>389</v>
      </c>
      <c r="U408" s="44">
        <v>-72.394897999999998</v>
      </c>
      <c r="V408" s="44">
        <v>5.3513679999999999</v>
      </c>
    </row>
    <row r="409" spans="1:22" ht="15.75" customHeight="1">
      <c r="A409" s="48">
        <v>509</v>
      </c>
      <c r="B409" s="24" t="s">
        <v>96</v>
      </c>
      <c r="C409" s="24" t="s">
        <v>348</v>
      </c>
      <c r="D409" s="25" t="s">
        <v>37</v>
      </c>
      <c r="E409" s="24">
        <v>12</v>
      </c>
      <c r="F409" s="24">
        <v>5</v>
      </c>
      <c r="G409" s="43">
        <v>1.35</v>
      </c>
      <c r="H409" s="43">
        <v>0.42971799999999999</v>
      </c>
      <c r="I409" s="26">
        <v>8</v>
      </c>
      <c r="J409" s="26">
        <v>4</v>
      </c>
      <c r="K409" s="27">
        <v>2149347.3930000002</v>
      </c>
      <c r="L409" s="27">
        <v>5067023.3859999999</v>
      </c>
      <c r="M409" s="28">
        <v>0.14502999999999999</v>
      </c>
      <c r="N409" s="29">
        <v>1.322673</v>
      </c>
      <c r="O409" s="25">
        <v>0.76</v>
      </c>
      <c r="P409" s="35">
        <v>50.265481999999999</v>
      </c>
      <c r="Q409" s="44" t="s">
        <v>398</v>
      </c>
      <c r="R409" s="44" t="s">
        <v>403</v>
      </c>
      <c r="S409" s="44" t="s">
        <v>52</v>
      </c>
      <c r="T409" s="44" t="s">
        <v>389</v>
      </c>
      <c r="U409" s="44">
        <v>-72.394828000000004</v>
      </c>
      <c r="V409" s="44">
        <v>5.3513440000000001</v>
      </c>
    </row>
    <row r="410" spans="1:22" ht="15.75" customHeight="1">
      <c r="A410" s="48">
        <v>510</v>
      </c>
      <c r="B410" s="24" t="s">
        <v>138</v>
      </c>
      <c r="C410" s="24" t="s">
        <v>341</v>
      </c>
      <c r="D410" s="25" t="s">
        <v>95</v>
      </c>
      <c r="E410" s="24">
        <v>12</v>
      </c>
      <c r="F410" s="24">
        <v>4</v>
      </c>
      <c r="G410" s="43">
        <v>1.7</v>
      </c>
      <c r="H410" s="43">
        <v>0.54112700000000002</v>
      </c>
      <c r="I410" s="26">
        <v>9</v>
      </c>
      <c r="J410" s="26">
        <v>4.5</v>
      </c>
      <c r="K410" s="27">
        <v>2149354.2549999999</v>
      </c>
      <c r="L410" s="27">
        <v>5067019.7429999998</v>
      </c>
      <c r="M410" s="28">
        <v>0.22997899999999999</v>
      </c>
      <c r="N410" s="29">
        <v>2.0974080000000002</v>
      </c>
      <c r="O410" s="25">
        <v>0.76</v>
      </c>
      <c r="P410" s="35">
        <v>63.617251000000003</v>
      </c>
      <c r="Q410" s="44" t="s">
        <v>398</v>
      </c>
      <c r="R410" s="44" t="s">
        <v>403</v>
      </c>
      <c r="S410" s="44" t="s">
        <v>52</v>
      </c>
      <c r="T410" s="44" t="s">
        <v>389</v>
      </c>
      <c r="U410" s="44">
        <v>-72.394859999999994</v>
      </c>
      <c r="V410" s="44">
        <v>5.3514059999999999</v>
      </c>
    </row>
    <row r="411" spans="1:22" ht="15.75" customHeight="1">
      <c r="A411" s="48">
        <v>511</v>
      </c>
      <c r="B411" s="24" t="s">
        <v>26</v>
      </c>
      <c r="C411" s="24" t="s">
        <v>357</v>
      </c>
      <c r="D411" s="25" t="s">
        <v>326</v>
      </c>
      <c r="E411" s="24">
        <v>12</v>
      </c>
      <c r="F411" s="24">
        <v>5</v>
      </c>
      <c r="G411" s="43">
        <v>1.07</v>
      </c>
      <c r="H411" s="43">
        <v>0.34059200000000001</v>
      </c>
      <c r="I411" s="26">
        <v>8</v>
      </c>
      <c r="J411" s="26">
        <v>4</v>
      </c>
      <c r="K411" s="27">
        <v>2149354.54</v>
      </c>
      <c r="L411" s="27">
        <v>5067019.7410000004</v>
      </c>
      <c r="M411" s="28">
        <v>9.1107999999999995E-2</v>
      </c>
      <c r="N411" s="29">
        <v>0.83090699999999995</v>
      </c>
      <c r="O411" s="25">
        <v>0.76</v>
      </c>
      <c r="P411" s="35">
        <v>50.265481999999999</v>
      </c>
      <c r="Q411" s="44" t="s">
        <v>398</v>
      </c>
      <c r="R411" s="44" t="s">
        <v>403</v>
      </c>
      <c r="S411" s="44" t="s">
        <v>52</v>
      </c>
      <c r="T411" s="44" t="s">
        <v>389</v>
      </c>
      <c r="U411" s="44">
        <v>-72.394859999999994</v>
      </c>
      <c r="V411" s="44">
        <v>5.3514090000000003</v>
      </c>
    </row>
    <row r="412" spans="1:22" ht="15.75" customHeight="1">
      <c r="A412" s="48">
        <v>513</v>
      </c>
      <c r="B412" s="24" t="s">
        <v>26</v>
      </c>
      <c r="C412" s="24" t="s">
        <v>357</v>
      </c>
      <c r="D412" s="25" t="s">
        <v>326</v>
      </c>
      <c r="E412" s="24">
        <v>12</v>
      </c>
      <c r="F412" s="24">
        <v>5</v>
      </c>
      <c r="G412" s="43">
        <v>0.92</v>
      </c>
      <c r="H412" s="43">
        <v>0.29284500000000002</v>
      </c>
      <c r="I412" s="26">
        <v>11</v>
      </c>
      <c r="J412" s="26">
        <v>5.5</v>
      </c>
      <c r="K412" s="27">
        <v>2149358.264</v>
      </c>
      <c r="L412" s="27">
        <v>5067027.2960000001</v>
      </c>
      <c r="M412" s="28">
        <v>6.7353999999999997E-2</v>
      </c>
      <c r="N412" s="29">
        <v>0.61427200000000004</v>
      </c>
      <c r="O412" s="25">
        <v>0.76</v>
      </c>
      <c r="P412" s="35">
        <v>95.033178000000007</v>
      </c>
      <c r="Q412" s="44" t="s">
        <v>398</v>
      </c>
      <c r="R412" s="44" t="s">
        <v>403</v>
      </c>
      <c r="S412" s="44" t="s">
        <v>21</v>
      </c>
      <c r="T412" s="44" t="s">
        <v>389</v>
      </c>
      <c r="U412" s="44">
        <v>-72.394791999999995</v>
      </c>
      <c r="V412" s="44">
        <v>5.3514419999999996</v>
      </c>
    </row>
    <row r="413" spans="1:22" ht="15.75" customHeight="1">
      <c r="A413" s="48">
        <v>514</v>
      </c>
      <c r="B413" s="24" t="s">
        <v>26</v>
      </c>
      <c r="C413" s="24" t="s">
        <v>357</v>
      </c>
      <c r="D413" s="25" t="s">
        <v>326</v>
      </c>
      <c r="E413" s="24">
        <v>12</v>
      </c>
      <c r="F413" s="24">
        <v>6</v>
      </c>
      <c r="G413" s="43">
        <v>0.9</v>
      </c>
      <c r="H413" s="43">
        <v>0.28647899999999998</v>
      </c>
      <c r="I413" s="26">
        <v>11</v>
      </c>
      <c r="J413" s="26">
        <v>5.5</v>
      </c>
      <c r="K413" s="27">
        <v>2149359.3530000001</v>
      </c>
      <c r="L413" s="27">
        <v>5067033.6909999996</v>
      </c>
      <c r="M413" s="28">
        <v>6.4458000000000001E-2</v>
      </c>
      <c r="N413" s="29">
        <v>0.58785500000000002</v>
      </c>
      <c r="O413" s="25">
        <v>0.76</v>
      </c>
      <c r="P413" s="35">
        <v>95.033178000000007</v>
      </c>
      <c r="Q413" s="44" t="s">
        <v>398</v>
      </c>
      <c r="R413" s="44" t="s">
        <v>403</v>
      </c>
      <c r="S413" s="44" t="s">
        <v>21</v>
      </c>
      <c r="T413" s="44" t="s">
        <v>389</v>
      </c>
      <c r="U413" s="44">
        <v>-72.394734</v>
      </c>
      <c r="V413" s="44">
        <v>5.3514520000000001</v>
      </c>
    </row>
    <row r="414" spans="1:22" ht="15.75" customHeight="1">
      <c r="A414" s="48">
        <v>515</v>
      </c>
      <c r="B414" s="24" t="s">
        <v>26</v>
      </c>
      <c r="C414" s="24" t="s">
        <v>357</v>
      </c>
      <c r="D414" s="25" t="s">
        <v>326</v>
      </c>
      <c r="E414" s="24">
        <v>12</v>
      </c>
      <c r="F414" s="24">
        <v>6</v>
      </c>
      <c r="G414" s="43">
        <v>1.03</v>
      </c>
      <c r="H414" s="43">
        <v>0.32785900000000001</v>
      </c>
      <c r="I414" s="26">
        <v>11</v>
      </c>
      <c r="J414" s="26">
        <v>5.5</v>
      </c>
      <c r="K414" s="27">
        <v>2149356.6749999998</v>
      </c>
      <c r="L414" s="27">
        <v>5067036.2709999997</v>
      </c>
      <c r="M414" s="28">
        <v>8.4423999999999999E-2</v>
      </c>
      <c r="N414" s="29">
        <v>0.76994499999999999</v>
      </c>
      <c r="O414" s="25">
        <v>0.76</v>
      </c>
      <c r="P414" s="35">
        <v>95.033178000000007</v>
      </c>
      <c r="Q414" s="44" t="s">
        <v>398</v>
      </c>
      <c r="R414" s="44" t="s">
        <v>403</v>
      </c>
      <c r="S414" s="44" t="s">
        <v>21</v>
      </c>
      <c r="T414" s="44" t="s">
        <v>389</v>
      </c>
      <c r="U414" s="44">
        <v>-72.394711000000001</v>
      </c>
      <c r="V414" s="44">
        <v>5.3514280000000003</v>
      </c>
    </row>
    <row r="415" spans="1:22" ht="15.75" customHeight="1">
      <c r="A415" s="48">
        <v>516</v>
      </c>
      <c r="B415" s="24" t="s">
        <v>26</v>
      </c>
      <c r="C415" s="24" t="s">
        <v>357</v>
      </c>
      <c r="D415" s="25" t="s">
        <v>326</v>
      </c>
      <c r="E415" s="24">
        <v>12</v>
      </c>
      <c r="F415" s="24">
        <v>6</v>
      </c>
      <c r="G415" s="43">
        <v>0.82</v>
      </c>
      <c r="H415" s="43">
        <v>0.26101400000000002</v>
      </c>
      <c r="I415" s="26">
        <v>9</v>
      </c>
      <c r="J415" s="26">
        <v>4.5</v>
      </c>
      <c r="K415" s="27">
        <v>2149354.352</v>
      </c>
      <c r="L415" s="27">
        <v>5067038.21</v>
      </c>
      <c r="M415" s="28">
        <v>5.3508E-2</v>
      </c>
      <c r="N415" s="29">
        <v>0.48799199999999998</v>
      </c>
      <c r="O415" s="25">
        <v>0.76</v>
      </c>
      <c r="P415" s="35">
        <v>63.617251000000003</v>
      </c>
      <c r="Q415" s="44" t="s">
        <v>398</v>
      </c>
      <c r="R415" s="44" t="s">
        <v>403</v>
      </c>
      <c r="S415" s="44" t="s">
        <v>21</v>
      </c>
      <c r="T415" s="44" t="s">
        <v>389</v>
      </c>
      <c r="U415" s="44">
        <v>-72.394694000000001</v>
      </c>
      <c r="V415" s="44">
        <v>5.351407</v>
      </c>
    </row>
    <row r="416" spans="1:22" ht="15.75" customHeight="1">
      <c r="A416" s="48">
        <v>517</v>
      </c>
      <c r="B416" s="24" t="s">
        <v>26</v>
      </c>
      <c r="C416" s="24" t="s">
        <v>357</v>
      </c>
      <c r="D416" s="25" t="s">
        <v>326</v>
      </c>
      <c r="E416" s="24">
        <v>12</v>
      </c>
      <c r="F416" s="24">
        <v>6</v>
      </c>
      <c r="G416" s="43">
        <v>0.4</v>
      </c>
      <c r="H416" s="43">
        <v>0.12732399999999999</v>
      </c>
      <c r="I416" s="26">
        <v>7</v>
      </c>
      <c r="J416" s="26">
        <v>3.5</v>
      </c>
      <c r="K416" s="27">
        <v>2149352.6030000001</v>
      </c>
      <c r="L416" s="27">
        <v>5067040.8</v>
      </c>
      <c r="M416" s="28">
        <v>1.2732E-2</v>
      </c>
      <c r="N416" s="29">
        <v>0.116119</v>
      </c>
      <c r="O416" s="25">
        <v>0.76</v>
      </c>
      <c r="P416" s="35">
        <v>38.48451</v>
      </c>
      <c r="Q416" s="44" t="s">
        <v>398</v>
      </c>
      <c r="R416" s="44" t="s">
        <v>403</v>
      </c>
      <c r="S416" s="44" t="s">
        <v>52</v>
      </c>
      <c r="T416" s="44" t="s">
        <v>389</v>
      </c>
      <c r="U416" s="44">
        <v>-72.394670000000005</v>
      </c>
      <c r="V416" s="44">
        <v>5.3513909999999996</v>
      </c>
    </row>
    <row r="417" spans="1:22" ht="15.75" customHeight="1">
      <c r="A417" s="48">
        <v>518</v>
      </c>
      <c r="B417" s="24" t="s">
        <v>26</v>
      </c>
      <c r="C417" s="24" t="s">
        <v>357</v>
      </c>
      <c r="D417" s="25" t="s">
        <v>326</v>
      </c>
      <c r="E417" s="24">
        <v>12</v>
      </c>
      <c r="F417" s="24">
        <v>6</v>
      </c>
      <c r="G417" s="43">
        <v>0.93</v>
      </c>
      <c r="H417" s="43">
        <v>0.29602800000000001</v>
      </c>
      <c r="I417" s="26">
        <v>7</v>
      </c>
      <c r="J417" s="26">
        <v>3.5</v>
      </c>
      <c r="K417" s="27">
        <v>2149350.2590000001</v>
      </c>
      <c r="L417" s="27">
        <v>5067041.3660000004</v>
      </c>
      <c r="M417" s="28">
        <v>6.8826999999999999E-2</v>
      </c>
      <c r="N417" s="29">
        <v>0.62769799999999998</v>
      </c>
      <c r="O417" s="25">
        <v>0.76</v>
      </c>
      <c r="P417" s="35">
        <v>38.48451</v>
      </c>
      <c r="Q417" s="44" t="s">
        <v>398</v>
      </c>
      <c r="R417" s="44" t="s">
        <v>403</v>
      </c>
      <c r="S417" s="44" t="s">
        <v>52</v>
      </c>
      <c r="T417" s="44" t="s">
        <v>389</v>
      </c>
      <c r="U417" s="44">
        <v>-72.394665000000003</v>
      </c>
      <c r="V417" s="44">
        <v>5.3513700000000002</v>
      </c>
    </row>
    <row r="418" spans="1:22" ht="15.75" customHeight="1">
      <c r="A418" s="48">
        <v>519</v>
      </c>
      <c r="B418" s="24" t="s">
        <v>26</v>
      </c>
      <c r="C418" s="24" t="s">
        <v>357</v>
      </c>
      <c r="D418" s="25" t="s">
        <v>326</v>
      </c>
      <c r="E418" s="24">
        <v>12</v>
      </c>
      <c r="F418" s="24">
        <v>6</v>
      </c>
      <c r="G418" s="43">
        <v>0.6</v>
      </c>
      <c r="H418" s="43">
        <v>0.19098599999999999</v>
      </c>
      <c r="I418" s="26">
        <v>8</v>
      </c>
      <c r="J418" s="26">
        <v>4</v>
      </c>
      <c r="K418" s="27">
        <v>2149348.824</v>
      </c>
      <c r="L418" s="27">
        <v>5067041.7699999996</v>
      </c>
      <c r="M418" s="28">
        <v>2.8648E-2</v>
      </c>
      <c r="N418" s="29">
        <v>0.26126899999999997</v>
      </c>
      <c r="O418" s="25">
        <v>0.76</v>
      </c>
      <c r="P418" s="35">
        <v>50.265481999999999</v>
      </c>
      <c r="Q418" s="44" t="s">
        <v>398</v>
      </c>
      <c r="R418" s="44" t="s">
        <v>403</v>
      </c>
      <c r="S418" s="44" t="s">
        <v>52</v>
      </c>
      <c r="T418" s="44" t="s">
        <v>389</v>
      </c>
      <c r="U418" s="44">
        <v>-72.394661999999997</v>
      </c>
      <c r="V418" s="44">
        <v>5.3513570000000001</v>
      </c>
    </row>
    <row r="419" spans="1:22" ht="15.75" customHeight="1">
      <c r="A419" s="48">
        <v>520</v>
      </c>
      <c r="B419" s="24" t="s">
        <v>26</v>
      </c>
      <c r="C419" s="24" t="s">
        <v>357</v>
      </c>
      <c r="D419" s="25" t="s">
        <v>326</v>
      </c>
      <c r="E419" s="24">
        <v>12</v>
      </c>
      <c r="F419" s="24">
        <v>6</v>
      </c>
      <c r="G419" s="43">
        <v>0.81</v>
      </c>
      <c r="H419" s="43">
        <v>0.25783099999999998</v>
      </c>
      <c r="I419" s="26">
        <v>11</v>
      </c>
      <c r="J419" s="26">
        <v>5.5</v>
      </c>
      <c r="K419" s="27">
        <v>2149352.6839999999</v>
      </c>
      <c r="L419" s="27">
        <v>5067043.2369999997</v>
      </c>
      <c r="M419" s="28">
        <v>5.2211E-2</v>
      </c>
      <c r="N419" s="29">
        <v>0.47616199999999997</v>
      </c>
      <c r="O419" s="25">
        <v>0.76</v>
      </c>
      <c r="P419" s="35">
        <v>95.033178000000007</v>
      </c>
      <c r="Q419" s="44" t="s">
        <v>398</v>
      </c>
      <c r="R419" s="44" t="s">
        <v>403</v>
      </c>
      <c r="S419" s="44" t="s">
        <v>52</v>
      </c>
      <c r="T419" s="44" t="s">
        <v>389</v>
      </c>
      <c r="U419" s="44">
        <v>-72.394648000000004</v>
      </c>
      <c r="V419" s="44">
        <v>5.3513919999999997</v>
      </c>
    </row>
    <row r="420" spans="1:22" ht="15.75" customHeight="1">
      <c r="A420" s="48">
        <v>521</v>
      </c>
      <c r="B420" s="24" t="s">
        <v>26</v>
      </c>
      <c r="C420" s="24" t="s">
        <v>357</v>
      </c>
      <c r="D420" s="25" t="s">
        <v>326</v>
      </c>
      <c r="E420" s="24">
        <v>12</v>
      </c>
      <c r="F420" s="24">
        <v>6</v>
      </c>
      <c r="G420" s="43">
        <v>0.66</v>
      </c>
      <c r="H420" s="43">
        <v>0.21008499999999999</v>
      </c>
      <c r="I420" s="26">
        <v>9</v>
      </c>
      <c r="J420" s="26">
        <v>4.5</v>
      </c>
      <c r="K420" s="27">
        <v>2149358.0240000002</v>
      </c>
      <c r="L420" s="27">
        <v>5067040.7920000004</v>
      </c>
      <c r="M420" s="28">
        <v>3.4664E-2</v>
      </c>
      <c r="N420" s="29">
        <v>0.316135</v>
      </c>
      <c r="O420" s="25">
        <v>0.76</v>
      </c>
      <c r="P420" s="35">
        <v>63.617251000000003</v>
      </c>
      <c r="Q420" s="44" t="s">
        <v>398</v>
      </c>
      <c r="R420" s="44" t="s">
        <v>403</v>
      </c>
      <c r="S420" s="44" t="s">
        <v>52</v>
      </c>
      <c r="T420" s="44" t="s">
        <v>389</v>
      </c>
      <c r="U420" s="44">
        <v>-72.394670000000005</v>
      </c>
      <c r="V420" s="44">
        <v>5.3514400000000002</v>
      </c>
    </row>
    <row r="421" spans="1:22" ht="15.75" customHeight="1">
      <c r="A421" s="48">
        <v>522</v>
      </c>
      <c r="B421" s="24" t="s">
        <v>26</v>
      </c>
      <c r="C421" s="24" t="s">
        <v>357</v>
      </c>
      <c r="D421" s="25" t="s">
        <v>326</v>
      </c>
      <c r="E421" s="24">
        <v>12</v>
      </c>
      <c r="F421" s="24">
        <v>6</v>
      </c>
      <c r="G421" s="43">
        <v>0.45</v>
      </c>
      <c r="H421" s="43">
        <v>0.14323900000000001</v>
      </c>
      <c r="I421" s="26">
        <v>9</v>
      </c>
      <c r="J421" s="26">
        <v>4.5</v>
      </c>
      <c r="K421" s="27">
        <v>2149358.5419999999</v>
      </c>
      <c r="L421" s="27">
        <v>5067040.1880000001</v>
      </c>
      <c r="M421" s="28">
        <v>1.6114E-2</v>
      </c>
      <c r="N421" s="29">
        <v>0.14696400000000001</v>
      </c>
      <c r="O421" s="25">
        <v>0.76</v>
      </c>
      <c r="P421" s="35">
        <v>63.617251000000003</v>
      </c>
      <c r="Q421" s="44" t="s">
        <v>398</v>
      </c>
      <c r="R421" s="44" t="s">
        <v>403</v>
      </c>
      <c r="S421" s="44" t="s">
        <v>52</v>
      </c>
      <c r="T421" s="44" t="s">
        <v>389</v>
      </c>
      <c r="U421" s="44">
        <v>-72.394676000000004</v>
      </c>
      <c r="V421" s="44">
        <v>5.351445</v>
      </c>
    </row>
    <row r="422" spans="1:22" ht="15.75" customHeight="1">
      <c r="A422" s="48">
        <v>523</v>
      </c>
      <c r="B422" s="24" t="s">
        <v>26</v>
      </c>
      <c r="C422" s="24" t="s">
        <v>357</v>
      </c>
      <c r="D422" s="25" t="s">
        <v>326</v>
      </c>
      <c r="E422" s="24">
        <v>12</v>
      </c>
      <c r="F422" s="24">
        <v>6</v>
      </c>
      <c r="G422" s="43">
        <v>0.31</v>
      </c>
      <c r="H422" s="43">
        <v>9.8676E-2</v>
      </c>
      <c r="I422" s="26">
        <v>5</v>
      </c>
      <c r="J422" s="26">
        <v>2.5</v>
      </c>
      <c r="K422" s="27">
        <v>2149357.4010000001</v>
      </c>
      <c r="L422" s="27">
        <v>5067039.0159999998</v>
      </c>
      <c r="M422" s="28">
        <v>7.6470000000000002E-3</v>
      </c>
      <c r="N422" s="29">
        <v>6.9744E-2</v>
      </c>
      <c r="O422" s="25">
        <v>0.76</v>
      </c>
      <c r="P422" s="35">
        <v>19.634954</v>
      </c>
      <c r="Q422" s="44" t="s">
        <v>398</v>
      </c>
      <c r="R422" s="44" t="s">
        <v>403</v>
      </c>
      <c r="S422" s="44" t="s">
        <v>21</v>
      </c>
      <c r="T422" s="44" t="s">
        <v>389</v>
      </c>
      <c r="U422" s="44">
        <v>-72.394685999999993</v>
      </c>
      <c r="V422" s="44">
        <v>5.3514340000000002</v>
      </c>
    </row>
    <row r="423" spans="1:22" ht="15.75" customHeight="1">
      <c r="A423" s="48">
        <v>524</v>
      </c>
      <c r="B423" s="24" t="s">
        <v>36</v>
      </c>
      <c r="C423" s="24" t="s">
        <v>346</v>
      </c>
      <c r="D423" s="25" t="s">
        <v>37</v>
      </c>
      <c r="E423" s="24">
        <v>9</v>
      </c>
      <c r="F423" s="24">
        <v>2</v>
      </c>
      <c r="G423" s="43">
        <v>0.33</v>
      </c>
      <c r="H423" s="43">
        <v>0.105042</v>
      </c>
      <c r="I423" s="26">
        <v>7</v>
      </c>
      <c r="J423" s="26">
        <v>3.5</v>
      </c>
      <c r="K423" s="27">
        <v>2149356.8530000001</v>
      </c>
      <c r="L423" s="27">
        <v>5067039.2810000004</v>
      </c>
      <c r="M423" s="28">
        <v>8.6660000000000001E-3</v>
      </c>
      <c r="N423" s="29">
        <v>5.9275000000000001E-2</v>
      </c>
      <c r="O423" s="25">
        <v>0.76</v>
      </c>
      <c r="P423" s="35">
        <v>38.48451</v>
      </c>
      <c r="Q423" s="44" t="s">
        <v>398</v>
      </c>
      <c r="R423" s="44" t="s">
        <v>403</v>
      </c>
      <c r="S423" s="44" t="s">
        <v>21</v>
      </c>
      <c r="T423" s="44" t="s">
        <v>324</v>
      </c>
      <c r="U423" s="44">
        <v>-72.394683999999998</v>
      </c>
      <c r="V423" s="44">
        <v>5.3514299999999997</v>
      </c>
    </row>
    <row r="424" spans="1:22" ht="15.75" customHeight="1">
      <c r="A424" s="48">
        <v>525</v>
      </c>
      <c r="B424" s="24" t="s">
        <v>138</v>
      </c>
      <c r="C424" s="24" t="s">
        <v>341</v>
      </c>
      <c r="D424" s="25" t="s">
        <v>95</v>
      </c>
      <c r="E424" s="24">
        <v>12</v>
      </c>
      <c r="F424" s="24">
        <v>6</v>
      </c>
      <c r="G424" s="43">
        <v>1.26</v>
      </c>
      <c r="H424" s="43">
        <v>0.40106999999999998</v>
      </c>
      <c r="I424" s="26">
        <v>11</v>
      </c>
      <c r="J424" s="26">
        <v>5.5</v>
      </c>
      <c r="K424" s="27">
        <v>2149365.0210000002</v>
      </c>
      <c r="L424" s="27">
        <v>5067042.7649999997</v>
      </c>
      <c r="M424" s="28">
        <v>0.126337</v>
      </c>
      <c r="N424" s="29">
        <v>1.1521950000000001</v>
      </c>
      <c r="O424" s="25">
        <v>0.76</v>
      </c>
      <c r="P424" s="35">
        <v>95.033178000000007</v>
      </c>
      <c r="Q424" s="44" t="s">
        <v>398</v>
      </c>
      <c r="R424" s="44" t="s">
        <v>403</v>
      </c>
      <c r="S424" s="44" t="s">
        <v>52</v>
      </c>
      <c r="T424" s="44" t="s">
        <v>389</v>
      </c>
      <c r="U424" s="44">
        <v>-72.394653000000005</v>
      </c>
      <c r="V424" s="44">
        <v>5.3515030000000001</v>
      </c>
    </row>
    <row r="425" spans="1:22" ht="15.75" customHeight="1">
      <c r="A425" s="48">
        <v>526</v>
      </c>
      <c r="B425" s="24" t="s">
        <v>138</v>
      </c>
      <c r="C425" s="24" t="s">
        <v>341</v>
      </c>
      <c r="D425" s="25" t="s">
        <v>95</v>
      </c>
      <c r="E425" s="24">
        <v>12</v>
      </c>
      <c r="F425" s="24">
        <v>6</v>
      </c>
      <c r="G425" s="43">
        <v>1.29</v>
      </c>
      <c r="H425" s="43">
        <v>0.41061999999999999</v>
      </c>
      <c r="I425" s="26">
        <v>11</v>
      </c>
      <c r="J425" s="26">
        <v>5.5</v>
      </c>
      <c r="K425" s="27">
        <v>2149368.361</v>
      </c>
      <c r="L425" s="27">
        <v>5067042.7630000003</v>
      </c>
      <c r="M425" s="28">
        <v>0.13242499999999999</v>
      </c>
      <c r="N425" s="29">
        <v>1.2077150000000001</v>
      </c>
      <c r="O425" s="25">
        <v>0.76</v>
      </c>
      <c r="P425" s="35">
        <v>95.033178000000007</v>
      </c>
      <c r="Q425" s="44" t="s">
        <v>398</v>
      </c>
      <c r="R425" s="44" t="s">
        <v>403</v>
      </c>
      <c r="S425" s="44" t="s">
        <v>52</v>
      </c>
      <c r="T425" s="44" t="s">
        <v>389</v>
      </c>
      <c r="U425" s="44">
        <v>-72.394651999999994</v>
      </c>
      <c r="V425" s="44">
        <v>5.351534</v>
      </c>
    </row>
    <row r="426" spans="1:22" ht="15.75" customHeight="1">
      <c r="A426" s="48">
        <v>527</v>
      </c>
      <c r="B426" s="24" t="s">
        <v>50</v>
      </c>
      <c r="C426" s="24" t="s">
        <v>373</v>
      </c>
      <c r="D426" s="25" t="s">
        <v>326</v>
      </c>
      <c r="E426" s="24">
        <v>12</v>
      </c>
      <c r="F426" s="24">
        <v>4</v>
      </c>
      <c r="G426" s="43">
        <v>1.43</v>
      </c>
      <c r="H426" s="43">
        <v>0.455183</v>
      </c>
      <c r="I426" s="26">
        <v>7</v>
      </c>
      <c r="J426" s="26">
        <v>3.5</v>
      </c>
      <c r="K426" s="27">
        <v>2149368.7400000002</v>
      </c>
      <c r="L426" s="27">
        <v>5067039.0829999996</v>
      </c>
      <c r="M426" s="28">
        <v>0.16272800000000001</v>
      </c>
      <c r="N426" s="29">
        <v>1.4840789999999999</v>
      </c>
      <c r="O426" s="25">
        <v>0.76</v>
      </c>
      <c r="P426" s="35">
        <v>38.48451</v>
      </c>
      <c r="Q426" s="44" t="s">
        <v>398</v>
      </c>
      <c r="R426" s="44" t="s">
        <v>403</v>
      </c>
      <c r="S426" s="44" t="s">
        <v>21</v>
      </c>
      <c r="T426" s="44" t="s">
        <v>389</v>
      </c>
      <c r="U426" s="44">
        <v>-72.394685999999993</v>
      </c>
      <c r="V426" s="44">
        <v>5.3515370000000004</v>
      </c>
    </row>
    <row r="427" spans="1:22" ht="15.75" customHeight="1">
      <c r="A427" s="48">
        <v>528</v>
      </c>
      <c r="B427" s="24" t="s">
        <v>138</v>
      </c>
      <c r="C427" s="24" t="s">
        <v>341</v>
      </c>
      <c r="D427" s="25" t="s">
        <v>95</v>
      </c>
      <c r="E427" s="24">
        <v>13</v>
      </c>
      <c r="F427" s="24">
        <v>8</v>
      </c>
      <c r="G427" s="43">
        <v>0.49</v>
      </c>
      <c r="H427" s="43">
        <v>0.155972</v>
      </c>
      <c r="I427" s="26">
        <v>8</v>
      </c>
      <c r="J427" s="26">
        <v>4</v>
      </c>
      <c r="K427" s="27">
        <v>2149370.889</v>
      </c>
      <c r="L427" s="27">
        <v>5067042.7070000004</v>
      </c>
      <c r="M427" s="28">
        <v>1.9106999999999999E-2</v>
      </c>
      <c r="N427" s="29">
        <v>0.188773</v>
      </c>
      <c r="O427" s="25">
        <v>0.76</v>
      </c>
      <c r="P427" s="35">
        <v>50.265481999999999</v>
      </c>
      <c r="Q427" s="44" t="s">
        <v>398</v>
      </c>
      <c r="R427" s="44" t="s">
        <v>403</v>
      </c>
      <c r="S427" s="44" t="s">
        <v>52</v>
      </c>
      <c r="T427" s="44" t="s">
        <v>389</v>
      </c>
      <c r="U427" s="44">
        <v>-72.394653000000005</v>
      </c>
      <c r="V427" s="44">
        <v>5.3515569999999997</v>
      </c>
    </row>
    <row r="428" spans="1:22" ht="15.75" customHeight="1">
      <c r="A428" s="48">
        <v>529</v>
      </c>
      <c r="B428" s="24" t="s">
        <v>138</v>
      </c>
      <c r="C428" s="24" t="s">
        <v>341</v>
      </c>
      <c r="D428" s="25" t="s">
        <v>95</v>
      </c>
      <c r="E428" s="24">
        <v>13</v>
      </c>
      <c r="F428" s="24">
        <v>9</v>
      </c>
      <c r="G428" s="43">
        <v>0.93</v>
      </c>
      <c r="H428" s="43">
        <v>0.29602800000000001</v>
      </c>
      <c r="I428" s="26">
        <v>7</v>
      </c>
      <c r="J428" s="26">
        <v>3.5</v>
      </c>
      <c r="K428" s="27">
        <v>2149373.5249999999</v>
      </c>
      <c r="L428" s="27">
        <v>5067042.6059999997</v>
      </c>
      <c r="M428" s="28">
        <v>6.8826999999999999E-2</v>
      </c>
      <c r="N428" s="29">
        <v>0.680006</v>
      </c>
      <c r="O428" s="25">
        <v>0.76</v>
      </c>
      <c r="P428" s="35">
        <v>38.48451</v>
      </c>
      <c r="Q428" s="44" t="s">
        <v>398</v>
      </c>
      <c r="R428" s="44" t="s">
        <v>403</v>
      </c>
      <c r="S428" s="44" t="s">
        <v>52</v>
      </c>
      <c r="T428" s="44" t="s">
        <v>389</v>
      </c>
      <c r="U428" s="44">
        <v>-72.394654000000003</v>
      </c>
      <c r="V428" s="44">
        <v>5.3515800000000002</v>
      </c>
    </row>
    <row r="429" spans="1:22" ht="15.75" customHeight="1">
      <c r="A429" s="48">
        <v>531</v>
      </c>
      <c r="B429" s="24" t="s">
        <v>138</v>
      </c>
      <c r="C429" s="24" t="s">
        <v>341</v>
      </c>
      <c r="D429" s="25" t="s">
        <v>95</v>
      </c>
      <c r="E429" s="24">
        <v>13</v>
      </c>
      <c r="F429" s="24">
        <v>8</v>
      </c>
      <c r="G429" s="43">
        <v>1.1200000000000001</v>
      </c>
      <c r="H429" s="43">
        <v>0.35650700000000002</v>
      </c>
      <c r="I429" s="26">
        <v>7</v>
      </c>
      <c r="J429" s="26">
        <v>3.5</v>
      </c>
      <c r="K429" s="27">
        <v>2149376.3059999999</v>
      </c>
      <c r="L429" s="27">
        <v>5067042.3150000004</v>
      </c>
      <c r="M429" s="28">
        <v>9.9821999999999994E-2</v>
      </c>
      <c r="N429" s="29">
        <v>0.98624100000000003</v>
      </c>
      <c r="O429" s="25">
        <v>0.76</v>
      </c>
      <c r="P429" s="35">
        <v>38.48451</v>
      </c>
      <c r="Q429" s="44" t="s">
        <v>398</v>
      </c>
      <c r="R429" s="44" t="s">
        <v>403</v>
      </c>
      <c r="S429" s="44" t="s">
        <v>52</v>
      </c>
      <c r="T429" s="44" t="s">
        <v>389</v>
      </c>
      <c r="U429" s="44">
        <v>-72.394655999999998</v>
      </c>
      <c r="V429" s="44">
        <v>5.3516060000000003</v>
      </c>
    </row>
    <row r="430" spans="1:22" ht="15.75" customHeight="1">
      <c r="A430" s="48">
        <v>532</v>
      </c>
      <c r="B430" s="24" t="s">
        <v>26</v>
      </c>
      <c r="C430" s="24" t="s">
        <v>357</v>
      </c>
      <c r="D430" s="25" t="s">
        <v>326</v>
      </c>
      <c r="E430" s="24">
        <v>13</v>
      </c>
      <c r="F430" s="24">
        <v>5</v>
      </c>
      <c r="G430" s="43">
        <v>1.2</v>
      </c>
      <c r="H430" s="43">
        <v>0.38197199999999998</v>
      </c>
      <c r="I430" s="26">
        <v>7</v>
      </c>
      <c r="J430" s="26">
        <v>3.5</v>
      </c>
      <c r="K430" s="27">
        <v>2149357.551</v>
      </c>
      <c r="L430" s="27">
        <v>5067053.176</v>
      </c>
      <c r="M430" s="28">
        <v>0.114592</v>
      </c>
      <c r="N430" s="29">
        <v>1.1321650000000001</v>
      </c>
      <c r="O430" s="25">
        <v>0.76</v>
      </c>
      <c r="P430" s="35">
        <v>38.48451</v>
      </c>
      <c r="Q430" s="44" t="s">
        <v>398</v>
      </c>
      <c r="R430" s="44" t="s">
        <v>403</v>
      </c>
      <c r="S430" s="44" t="s">
        <v>52</v>
      </c>
      <c r="T430" s="44" t="s">
        <v>389</v>
      </c>
      <c r="U430" s="44">
        <v>-72.394559000000001</v>
      </c>
      <c r="V430" s="44">
        <v>5.3514359999999996</v>
      </c>
    </row>
    <row r="431" spans="1:22" ht="15.75" customHeight="1">
      <c r="A431" s="48">
        <v>533</v>
      </c>
      <c r="B431" s="24" t="s">
        <v>106</v>
      </c>
      <c r="C431" s="24" t="s">
        <v>342</v>
      </c>
      <c r="D431" s="25" t="s">
        <v>20</v>
      </c>
      <c r="E431" s="24">
        <v>9</v>
      </c>
      <c r="F431" s="24">
        <v>3</v>
      </c>
      <c r="G431" s="43">
        <v>1.28</v>
      </c>
      <c r="H431" s="43">
        <v>0.40743699999999999</v>
      </c>
      <c r="I431" s="26">
        <v>11</v>
      </c>
      <c r="J431" s="26">
        <v>5.5</v>
      </c>
      <c r="K431" s="27">
        <v>2149364.7420000001</v>
      </c>
      <c r="L431" s="27">
        <v>5067056.1940000001</v>
      </c>
      <c r="M431" s="28">
        <v>0.13038</v>
      </c>
      <c r="N431" s="29">
        <v>0.89179699999999995</v>
      </c>
      <c r="O431" s="25">
        <v>0.76</v>
      </c>
      <c r="P431" s="35">
        <v>95.033178000000007</v>
      </c>
      <c r="Q431" s="44" t="s">
        <v>398</v>
      </c>
      <c r="R431" s="44" t="s">
        <v>403</v>
      </c>
      <c r="S431" s="44" t="s">
        <v>21</v>
      </c>
      <c r="T431" s="44" t="s">
        <v>330</v>
      </c>
      <c r="U431" s="44">
        <v>-72.394531000000001</v>
      </c>
      <c r="V431" s="44">
        <v>5.3515009999999998</v>
      </c>
    </row>
    <row r="432" spans="1:22" ht="15.75" customHeight="1">
      <c r="A432" s="48">
        <v>534</v>
      </c>
      <c r="B432" s="24" t="s">
        <v>106</v>
      </c>
      <c r="C432" s="24" t="s">
        <v>342</v>
      </c>
      <c r="D432" s="25" t="s">
        <v>20</v>
      </c>
      <c r="E432" s="24">
        <v>9</v>
      </c>
      <c r="F432" s="24">
        <v>4</v>
      </c>
      <c r="G432" s="43">
        <v>1.35</v>
      </c>
      <c r="H432" s="43">
        <v>0.42971799999999999</v>
      </c>
      <c r="I432" s="26">
        <v>11</v>
      </c>
      <c r="J432" s="26">
        <v>5.5</v>
      </c>
      <c r="K432" s="27">
        <v>2149364.608</v>
      </c>
      <c r="L432" s="27">
        <v>5067058.9589999998</v>
      </c>
      <c r="M432" s="28">
        <v>0.14502999999999999</v>
      </c>
      <c r="N432" s="29">
        <v>0.99200500000000003</v>
      </c>
      <c r="O432" s="25">
        <v>0.76</v>
      </c>
      <c r="P432" s="35">
        <v>95.033178000000007</v>
      </c>
      <c r="Q432" s="44" t="s">
        <v>398</v>
      </c>
      <c r="R432" s="44" t="s">
        <v>403</v>
      </c>
      <c r="S432" s="44" t="s">
        <v>21</v>
      </c>
      <c r="T432" s="44" t="s">
        <v>389</v>
      </c>
      <c r="U432" s="44">
        <v>-72.394506000000007</v>
      </c>
      <c r="V432" s="44">
        <v>5.3514999999999997</v>
      </c>
    </row>
    <row r="433" spans="1:22" ht="15.75" customHeight="1">
      <c r="A433" s="48">
        <v>535</v>
      </c>
      <c r="B433" s="24" t="s">
        <v>36</v>
      </c>
      <c r="C433" s="24" t="s">
        <v>346</v>
      </c>
      <c r="D433" s="25" t="s">
        <v>37</v>
      </c>
      <c r="E433" s="24">
        <v>9</v>
      </c>
      <c r="F433" s="24">
        <v>3</v>
      </c>
      <c r="G433" s="43">
        <v>0.63</v>
      </c>
      <c r="H433" s="43">
        <v>0.20053499999999999</v>
      </c>
      <c r="I433" s="26">
        <v>8</v>
      </c>
      <c r="J433" s="26">
        <v>4</v>
      </c>
      <c r="K433" s="27">
        <v>2149371.943</v>
      </c>
      <c r="L433" s="27">
        <v>5067065.9289999995</v>
      </c>
      <c r="M433" s="28">
        <v>3.1584000000000001E-2</v>
      </c>
      <c r="N433" s="29">
        <v>0.21603700000000001</v>
      </c>
      <c r="O433" s="25">
        <v>0.76</v>
      </c>
      <c r="P433" s="35">
        <v>50.265481999999999</v>
      </c>
      <c r="Q433" s="44" t="s">
        <v>398</v>
      </c>
      <c r="R433" s="44" t="s">
        <v>403</v>
      </c>
      <c r="S433" s="44" t="s">
        <v>21</v>
      </c>
      <c r="T433" s="44" t="s">
        <v>389</v>
      </c>
      <c r="U433" s="44">
        <v>-72.394442999999995</v>
      </c>
      <c r="V433" s="44">
        <v>5.351566</v>
      </c>
    </row>
    <row r="434" spans="1:22" ht="15.75" customHeight="1">
      <c r="A434" s="48">
        <v>539</v>
      </c>
      <c r="B434" s="24" t="s">
        <v>35</v>
      </c>
      <c r="C434" s="24" t="s">
        <v>368</v>
      </c>
      <c r="D434" s="25" t="s">
        <v>326</v>
      </c>
      <c r="E434" s="24">
        <v>10</v>
      </c>
      <c r="F434" s="24">
        <v>3</v>
      </c>
      <c r="G434" s="43">
        <v>0.7</v>
      </c>
      <c r="H434" s="43">
        <v>0.22281699999999999</v>
      </c>
      <c r="I434" s="26">
        <v>10</v>
      </c>
      <c r="J434" s="26">
        <v>5</v>
      </c>
      <c r="K434" s="27">
        <v>2149377.2072999999</v>
      </c>
      <c r="L434" s="27">
        <v>5067077.1312999995</v>
      </c>
      <c r="M434" s="28">
        <v>3.8993E-2</v>
      </c>
      <c r="N434" s="29">
        <v>0.29634700000000003</v>
      </c>
      <c r="O434" s="25">
        <v>0.76</v>
      </c>
      <c r="P434" s="35">
        <v>78.539816000000002</v>
      </c>
      <c r="Q434" s="44" t="s">
        <v>398</v>
      </c>
      <c r="R434" s="44" t="s">
        <v>403</v>
      </c>
      <c r="S434" s="44" t="s">
        <v>52</v>
      </c>
      <c r="T434" s="44" t="s">
        <v>389</v>
      </c>
      <c r="U434" s="44">
        <v>-72.394341999999995</v>
      </c>
      <c r="V434" s="44">
        <v>5.3516130000000004</v>
      </c>
    </row>
    <row r="435" spans="1:22" ht="15.75" customHeight="1">
      <c r="A435" s="48">
        <v>540</v>
      </c>
      <c r="B435" s="24" t="s">
        <v>35</v>
      </c>
      <c r="C435" s="24" t="s">
        <v>368</v>
      </c>
      <c r="D435" s="25" t="s">
        <v>326</v>
      </c>
      <c r="E435" s="24">
        <v>12</v>
      </c>
      <c r="F435" s="24">
        <v>4</v>
      </c>
      <c r="G435" s="43">
        <v>0.67</v>
      </c>
      <c r="H435" s="43">
        <v>0.21326800000000001</v>
      </c>
      <c r="I435" s="26">
        <v>11</v>
      </c>
      <c r="J435" s="26">
        <v>5.5</v>
      </c>
      <c r="K435" s="27">
        <v>2149376.9561999999</v>
      </c>
      <c r="L435" s="27">
        <v>5067077.4658000004</v>
      </c>
      <c r="M435" s="28">
        <v>3.5721999999999997E-2</v>
      </c>
      <c r="N435" s="29">
        <v>0.32578800000000002</v>
      </c>
      <c r="O435" s="25">
        <v>0.76</v>
      </c>
      <c r="P435" s="35">
        <v>95.033178000000007</v>
      </c>
      <c r="Q435" s="44" t="s">
        <v>398</v>
      </c>
      <c r="R435" s="44" t="s">
        <v>403</v>
      </c>
      <c r="S435" s="44" t="s">
        <v>52</v>
      </c>
      <c r="T435" s="44" t="s">
        <v>389</v>
      </c>
      <c r="U435" s="44">
        <v>-72.394339000000002</v>
      </c>
      <c r="V435" s="44">
        <v>5.3516110000000001</v>
      </c>
    </row>
    <row r="436" spans="1:22" ht="15.75" customHeight="1">
      <c r="A436" s="48">
        <v>541</v>
      </c>
      <c r="B436" s="24" t="s">
        <v>35</v>
      </c>
      <c r="C436" s="24" t="s">
        <v>368</v>
      </c>
      <c r="D436" s="25" t="s">
        <v>326</v>
      </c>
      <c r="E436" s="24">
        <v>12</v>
      </c>
      <c r="F436" s="24">
        <v>4</v>
      </c>
      <c r="G436" s="43">
        <v>0.62</v>
      </c>
      <c r="H436" s="43">
        <v>0.197352</v>
      </c>
      <c r="I436" s="26">
        <v>9</v>
      </c>
      <c r="J436" s="26">
        <v>4.5</v>
      </c>
      <c r="K436" s="27">
        <v>2149375.8160999999</v>
      </c>
      <c r="L436" s="27">
        <v>5067088.7575000003</v>
      </c>
      <c r="M436" s="28">
        <v>3.0589999999999999E-2</v>
      </c>
      <c r="N436" s="29">
        <v>0.27897699999999997</v>
      </c>
      <c r="O436" s="25">
        <v>0.76</v>
      </c>
      <c r="P436" s="35">
        <v>63.617251000000003</v>
      </c>
      <c r="Q436" s="44" t="s">
        <v>398</v>
      </c>
      <c r="R436" s="44" t="s">
        <v>403</v>
      </c>
      <c r="S436" s="44" t="s">
        <v>52</v>
      </c>
      <c r="T436" s="44" t="s">
        <v>389</v>
      </c>
      <c r="U436" s="44">
        <v>-72.394237000000004</v>
      </c>
      <c r="V436" s="44">
        <v>5.3516009999999996</v>
      </c>
    </row>
    <row r="437" spans="1:22" ht="15.75" customHeight="1">
      <c r="A437" s="48">
        <v>542</v>
      </c>
      <c r="B437" s="24" t="s">
        <v>26</v>
      </c>
      <c r="C437" s="24" t="s">
        <v>357</v>
      </c>
      <c r="D437" s="25" t="s">
        <v>326</v>
      </c>
      <c r="E437" s="24">
        <v>12</v>
      </c>
      <c r="F437" s="24">
        <v>3</v>
      </c>
      <c r="G437" s="43">
        <v>0.77</v>
      </c>
      <c r="H437" s="43">
        <v>0.24509900000000001</v>
      </c>
      <c r="I437" s="26">
        <v>8</v>
      </c>
      <c r="J437" s="26">
        <v>4</v>
      </c>
      <c r="K437" s="27">
        <v>2149373.5447999998</v>
      </c>
      <c r="L437" s="27">
        <v>5067088.0208999999</v>
      </c>
      <c r="M437" s="28">
        <v>4.7181000000000001E-2</v>
      </c>
      <c r="N437" s="29">
        <v>0.43029499999999998</v>
      </c>
      <c r="O437" s="25">
        <v>0.76</v>
      </c>
      <c r="P437" s="35">
        <v>50.265481999999999</v>
      </c>
      <c r="Q437" s="44" t="s">
        <v>398</v>
      </c>
      <c r="R437" s="44" t="s">
        <v>403</v>
      </c>
      <c r="S437" s="44" t="s">
        <v>52</v>
      </c>
      <c r="T437" s="44" t="s">
        <v>389</v>
      </c>
      <c r="U437" s="44">
        <v>-72.394244</v>
      </c>
      <c r="V437" s="44">
        <v>5.3515800000000002</v>
      </c>
    </row>
    <row r="438" spans="1:22" ht="15.75" customHeight="1">
      <c r="A438" s="48">
        <v>543</v>
      </c>
      <c r="B438" s="24" t="s">
        <v>26</v>
      </c>
      <c r="C438" s="24" t="s">
        <v>357</v>
      </c>
      <c r="D438" s="25" t="s">
        <v>326</v>
      </c>
      <c r="E438" s="24">
        <v>10</v>
      </c>
      <c r="F438" s="24">
        <v>3</v>
      </c>
      <c r="G438" s="43">
        <v>0.78</v>
      </c>
      <c r="H438" s="43">
        <v>0.248282</v>
      </c>
      <c r="I438" s="26">
        <v>6</v>
      </c>
      <c r="J438" s="26">
        <v>3</v>
      </c>
      <c r="K438" s="27">
        <v>2149373.3223000001</v>
      </c>
      <c r="L438" s="27">
        <v>5067093.3591</v>
      </c>
      <c r="M438" s="28">
        <v>4.8415E-2</v>
      </c>
      <c r="N438" s="29">
        <v>0.36795299999999997</v>
      </c>
      <c r="O438" s="25">
        <v>0.76</v>
      </c>
      <c r="P438" s="35">
        <v>28.274334</v>
      </c>
      <c r="Q438" s="44" t="s">
        <v>398</v>
      </c>
      <c r="R438" s="44" t="s">
        <v>403</v>
      </c>
      <c r="S438" s="44" t="s">
        <v>52</v>
      </c>
      <c r="T438" s="44" t="s">
        <v>389</v>
      </c>
      <c r="U438" s="44">
        <v>-72.394195999999994</v>
      </c>
      <c r="V438" s="44">
        <v>5.3515779999999999</v>
      </c>
    </row>
    <row r="439" spans="1:22" ht="15.75" customHeight="1">
      <c r="A439" s="48">
        <v>544</v>
      </c>
      <c r="B439" s="24" t="s">
        <v>38</v>
      </c>
      <c r="C439" s="24" t="s">
        <v>365</v>
      </c>
      <c r="D439" s="25" t="s">
        <v>39</v>
      </c>
      <c r="E439" s="24">
        <v>10</v>
      </c>
      <c r="F439" s="24">
        <v>5</v>
      </c>
      <c r="G439" s="43">
        <v>0.36</v>
      </c>
      <c r="H439" s="43">
        <v>0.114592</v>
      </c>
      <c r="I439" s="26">
        <v>8</v>
      </c>
      <c r="J439" s="26">
        <v>4</v>
      </c>
      <c r="K439" s="27">
        <v>2149372.1192999999</v>
      </c>
      <c r="L439" s="27">
        <v>5067116.5403000005</v>
      </c>
      <c r="M439" s="28">
        <v>1.0312999999999999E-2</v>
      </c>
      <c r="N439" s="29">
        <v>7.8381000000000006E-2</v>
      </c>
      <c r="O439" s="25">
        <v>0.76</v>
      </c>
      <c r="P439" s="35">
        <v>50.265481999999999</v>
      </c>
      <c r="Q439" s="44" t="s">
        <v>398</v>
      </c>
      <c r="R439" s="44" t="s">
        <v>403</v>
      </c>
      <c r="S439" s="44" t="s">
        <v>52</v>
      </c>
      <c r="T439" s="44" t="s">
        <v>389</v>
      </c>
      <c r="U439" s="44">
        <v>-72.393985999999998</v>
      </c>
      <c r="V439" s="44">
        <v>5.3515670000000002</v>
      </c>
    </row>
    <row r="440" spans="1:22" ht="15.75" customHeight="1">
      <c r="A440" s="48">
        <v>546</v>
      </c>
      <c r="B440" s="24" t="s">
        <v>30</v>
      </c>
      <c r="C440" s="24" t="s">
        <v>349</v>
      </c>
      <c r="D440" s="25" t="s">
        <v>31</v>
      </c>
      <c r="E440" s="24">
        <v>7</v>
      </c>
      <c r="F440" s="24">
        <v>3</v>
      </c>
      <c r="G440" s="43">
        <v>0.33</v>
      </c>
      <c r="H440" s="43">
        <v>0.105042</v>
      </c>
      <c r="I440" s="26">
        <v>6</v>
      </c>
      <c r="J440" s="26">
        <v>3</v>
      </c>
      <c r="K440" s="27">
        <v>2149371.0252</v>
      </c>
      <c r="L440" s="27">
        <v>5067120.5033999998</v>
      </c>
      <c r="M440" s="28">
        <v>8.6660000000000001E-3</v>
      </c>
      <c r="N440" s="29">
        <v>4.6102999999999998E-2</v>
      </c>
      <c r="O440" s="25">
        <v>0.76</v>
      </c>
      <c r="P440" s="35">
        <v>28.274334</v>
      </c>
      <c r="Q440" s="44" t="s">
        <v>398</v>
      </c>
      <c r="R440" s="44" t="s">
        <v>403</v>
      </c>
      <c r="S440" s="44" t="s">
        <v>52</v>
      </c>
      <c r="T440" s="44" t="s">
        <v>389</v>
      </c>
      <c r="U440" s="44">
        <v>-72.393951000000001</v>
      </c>
      <c r="V440" s="44">
        <v>5.3515569999999997</v>
      </c>
    </row>
    <row r="441" spans="1:22" ht="15.75" customHeight="1">
      <c r="A441" s="48">
        <v>547</v>
      </c>
      <c r="B441" s="24" t="s">
        <v>59</v>
      </c>
      <c r="C441" s="24" t="s">
        <v>338</v>
      </c>
      <c r="D441" s="25" t="s">
        <v>326</v>
      </c>
      <c r="E441" s="24">
        <v>10</v>
      </c>
      <c r="F441" s="24">
        <v>2</v>
      </c>
      <c r="G441" s="43">
        <v>0.49</v>
      </c>
      <c r="H441" s="43">
        <v>0.155972</v>
      </c>
      <c r="I441" s="26">
        <v>10</v>
      </c>
      <c r="J441" s="26">
        <v>5</v>
      </c>
      <c r="K441" s="27">
        <v>2149371.3023999999</v>
      </c>
      <c r="L441" s="27">
        <v>5067135.1561000003</v>
      </c>
      <c r="M441" s="28">
        <v>1.9106999999999999E-2</v>
      </c>
      <c r="N441" s="29">
        <v>0.14521000000000001</v>
      </c>
      <c r="O441" s="25">
        <v>0.76</v>
      </c>
      <c r="P441" s="35">
        <v>78.539816000000002</v>
      </c>
      <c r="Q441" s="44" t="s">
        <v>398</v>
      </c>
      <c r="R441" s="44" t="s">
        <v>403</v>
      </c>
      <c r="S441" s="44" t="s">
        <v>52</v>
      </c>
      <c r="T441" s="44" t="s">
        <v>389</v>
      </c>
      <c r="U441" s="44">
        <v>-72.393817999999996</v>
      </c>
      <c r="V441" s="44">
        <v>5.351559</v>
      </c>
    </row>
    <row r="442" spans="1:22" ht="15.75" customHeight="1">
      <c r="A442" s="48">
        <v>548</v>
      </c>
      <c r="B442" s="24" t="s">
        <v>41</v>
      </c>
      <c r="C442" s="24" t="s">
        <v>344</v>
      </c>
      <c r="D442" s="25" t="s">
        <v>42</v>
      </c>
      <c r="E442" s="24">
        <v>10</v>
      </c>
      <c r="F442" s="24">
        <v>2</v>
      </c>
      <c r="G442" s="43">
        <v>0.63</v>
      </c>
      <c r="H442" s="43">
        <v>0.20053499999999999</v>
      </c>
      <c r="I442" s="26">
        <v>10</v>
      </c>
      <c r="J442" s="26">
        <v>5</v>
      </c>
      <c r="K442" s="27">
        <v>2149370.1603000001</v>
      </c>
      <c r="L442" s="27">
        <v>5067135.6538000004</v>
      </c>
      <c r="M442" s="28">
        <v>3.1584000000000001E-2</v>
      </c>
      <c r="N442" s="29">
        <v>0.240041</v>
      </c>
      <c r="O442" s="25">
        <v>0.76</v>
      </c>
      <c r="P442" s="35">
        <v>78.539816000000002</v>
      </c>
      <c r="Q442" s="44" t="s">
        <v>398</v>
      </c>
      <c r="R442" s="44" t="s">
        <v>403</v>
      </c>
      <c r="S442" s="44" t="s">
        <v>52</v>
      </c>
      <c r="T442" s="44" t="s">
        <v>389</v>
      </c>
      <c r="U442" s="44">
        <v>-72.393814000000006</v>
      </c>
      <c r="V442" s="44">
        <v>5.3515490000000003</v>
      </c>
    </row>
    <row r="443" spans="1:22" ht="15.75" customHeight="1">
      <c r="A443" s="48">
        <v>550</v>
      </c>
      <c r="B443" s="24" t="s">
        <v>106</v>
      </c>
      <c r="C443" s="24" t="s">
        <v>342</v>
      </c>
      <c r="D443" s="25" t="s">
        <v>20</v>
      </c>
      <c r="E443" s="24">
        <v>13</v>
      </c>
      <c r="F443" s="24">
        <v>6</v>
      </c>
      <c r="G443" s="43">
        <v>1.28</v>
      </c>
      <c r="H443" s="43">
        <v>0.40743699999999999</v>
      </c>
      <c r="I443" s="26">
        <v>9</v>
      </c>
      <c r="J443" s="26">
        <v>4.5</v>
      </c>
      <c r="K443" s="27">
        <v>2149371.5589999999</v>
      </c>
      <c r="L443" s="27">
        <v>5067069.341</v>
      </c>
      <c r="M443" s="28">
        <v>0.13038</v>
      </c>
      <c r="N443" s="29">
        <v>1.288152</v>
      </c>
      <c r="O443" s="25">
        <v>0.76</v>
      </c>
      <c r="P443" s="35">
        <v>63.617251000000003</v>
      </c>
      <c r="Q443" s="44" t="s">
        <v>398</v>
      </c>
      <c r="R443" s="44" t="s">
        <v>403</v>
      </c>
      <c r="S443" s="44" t="s">
        <v>21</v>
      </c>
      <c r="T443" s="44" t="s">
        <v>389</v>
      </c>
      <c r="U443" s="44">
        <v>-72.394412000000003</v>
      </c>
      <c r="V443" s="44">
        <v>5.3515620000000004</v>
      </c>
    </row>
    <row r="444" spans="1:22" ht="15.75" customHeight="1">
      <c r="A444" s="48">
        <v>551</v>
      </c>
      <c r="B444" s="24" t="s">
        <v>36</v>
      </c>
      <c r="C444" s="24" t="s">
        <v>346</v>
      </c>
      <c r="D444" s="25" t="s">
        <v>37</v>
      </c>
      <c r="E444" s="24">
        <v>9</v>
      </c>
      <c r="F444" s="24">
        <v>3</v>
      </c>
      <c r="G444" s="43">
        <v>0.5</v>
      </c>
      <c r="H444" s="43">
        <v>0.15915499999999999</v>
      </c>
      <c r="I444" s="26">
        <v>8</v>
      </c>
      <c r="J444" s="26">
        <v>4</v>
      </c>
      <c r="K444" s="27">
        <v>2149373.96</v>
      </c>
      <c r="L444" s="27">
        <v>5067069.6449999996</v>
      </c>
      <c r="M444" s="28">
        <v>1.9893999999999998E-2</v>
      </c>
      <c r="N444" s="29">
        <v>0.136077</v>
      </c>
      <c r="O444" s="25">
        <v>0.76</v>
      </c>
      <c r="P444" s="35">
        <v>50.265481999999999</v>
      </c>
      <c r="Q444" s="44" t="s">
        <v>398</v>
      </c>
      <c r="R444" s="44" t="s">
        <v>403</v>
      </c>
      <c r="S444" s="44" t="s">
        <v>21</v>
      </c>
      <c r="T444" s="44" t="s">
        <v>389</v>
      </c>
      <c r="U444" s="44">
        <v>-72.394409999999993</v>
      </c>
      <c r="V444" s="44">
        <v>5.3515839999999999</v>
      </c>
    </row>
    <row r="445" spans="1:22" ht="15.75" customHeight="1">
      <c r="A445" s="48">
        <v>552</v>
      </c>
      <c r="B445" s="24" t="s">
        <v>60</v>
      </c>
      <c r="C445" s="24" t="s">
        <v>398</v>
      </c>
      <c r="D445" s="25" t="s">
        <v>398</v>
      </c>
      <c r="E445" s="24">
        <v>10</v>
      </c>
      <c r="F445" s="24">
        <v>3</v>
      </c>
      <c r="G445" s="43">
        <v>0.9</v>
      </c>
      <c r="H445" s="43">
        <v>0.28647899999999998</v>
      </c>
      <c r="I445" s="26" t="s">
        <v>398</v>
      </c>
      <c r="J445" s="26">
        <v>0</v>
      </c>
      <c r="K445" s="27">
        <v>2149367.0649999999</v>
      </c>
      <c r="L445" s="27">
        <v>5067068.2340000002</v>
      </c>
      <c r="M445" s="28">
        <v>6.4458000000000001E-2</v>
      </c>
      <c r="N445" s="29">
        <v>0.48987900000000001</v>
      </c>
      <c r="O445" s="25">
        <v>0.76</v>
      </c>
      <c r="P445" s="35">
        <v>0</v>
      </c>
      <c r="Q445" s="44" t="s">
        <v>398</v>
      </c>
      <c r="R445" s="44" t="s">
        <v>403</v>
      </c>
      <c r="S445" s="44" t="s">
        <v>52</v>
      </c>
      <c r="T445" s="44" t="s">
        <v>324</v>
      </c>
      <c r="U445" s="44">
        <v>-72.394423000000003</v>
      </c>
      <c r="V445" s="44">
        <v>5.3515220000000001</v>
      </c>
    </row>
    <row r="446" spans="1:22" ht="15.75" customHeight="1">
      <c r="A446" s="48">
        <v>553</v>
      </c>
      <c r="B446" s="24" t="s">
        <v>60</v>
      </c>
      <c r="C446" s="24" t="s">
        <v>398</v>
      </c>
      <c r="D446" s="25" t="s">
        <v>398</v>
      </c>
      <c r="E446" s="24">
        <v>11</v>
      </c>
      <c r="F446" s="24">
        <v>6</v>
      </c>
      <c r="G446" s="43">
        <v>0.9</v>
      </c>
      <c r="H446" s="43">
        <v>0.28647899999999998</v>
      </c>
      <c r="I446" s="26" t="s">
        <v>398</v>
      </c>
      <c r="J446" s="26">
        <v>0</v>
      </c>
      <c r="K446" s="27">
        <v>2149366.7239999999</v>
      </c>
      <c r="L446" s="27">
        <v>5067071.1689999998</v>
      </c>
      <c r="M446" s="28">
        <v>6.4458000000000001E-2</v>
      </c>
      <c r="N446" s="29">
        <v>0.53886699999999998</v>
      </c>
      <c r="O446" s="25">
        <v>0.76</v>
      </c>
      <c r="P446" s="35">
        <v>0</v>
      </c>
      <c r="Q446" s="44" t="s">
        <v>398</v>
      </c>
      <c r="R446" s="44" t="s">
        <v>403</v>
      </c>
      <c r="S446" s="44" t="s">
        <v>52</v>
      </c>
      <c r="T446" s="44" t="s">
        <v>324</v>
      </c>
      <c r="U446" s="44">
        <v>-72.394396</v>
      </c>
      <c r="V446" s="44">
        <v>5.3515189999999997</v>
      </c>
    </row>
    <row r="447" spans="1:22" ht="15.75" customHeight="1">
      <c r="A447" s="48">
        <v>554</v>
      </c>
      <c r="B447" s="24" t="s">
        <v>26</v>
      </c>
      <c r="C447" s="24" t="s">
        <v>357</v>
      </c>
      <c r="D447" s="25" t="s">
        <v>326</v>
      </c>
      <c r="E447" s="24">
        <v>9</v>
      </c>
      <c r="F447" s="24">
        <v>4</v>
      </c>
      <c r="G447" s="43">
        <v>0.4</v>
      </c>
      <c r="H447" s="43">
        <v>0.12732399999999999</v>
      </c>
      <c r="I447" s="26">
        <v>5</v>
      </c>
      <c r="J447" s="26">
        <v>2.5</v>
      </c>
      <c r="K447" s="27">
        <v>2149368.8810000001</v>
      </c>
      <c r="L447" s="27">
        <v>5067071.841</v>
      </c>
      <c r="M447" s="28">
        <v>1.2732E-2</v>
      </c>
      <c r="N447" s="29">
        <v>8.7090000000000001E-2</v>
      </c>
      <c r="O447" s="25">
        <v>0.76</v>
      </c>
      <c r="P447" s="35">
        <v>19.634954</v>
      </c>
      <c r="Q447" s="44" t="s">
        <v>398</v>
      </c>
      <c r="R447" s="44" t="s">
        <v>403</v>
      </c>
      <c r="S447" s="44" t="s">
        <v>52</v>
      </c>
      <c r="T447" s="44" t="s">
        <v>389</v>
      </c>
      <c r="U447" s="44">
        <v>-72.394390000000001</v>
      </c>
      <c r="V447" s="44">
        <v>5.3515379999999997</v>
      </c>
    </row>
    <row r="448" spans="1:22" ht="15.75" customHeight="1">
      <c r="A448" s="48">
        <v>555</v>
      </c>
      <c r="B448" s="24" t="s">
        <v>26</v>
      </c>
      <c r="C448" s="24" t="s">
        <v>357</v>
      </c>
      <c r="D448" s="25" t="s">
        <v>326</v>
      </c>
      <c r="E448" s="24">
        <v>10</v>
      </c>
      <c r="F448" s="24">
        <v>3</v>
      </c>
      <c r="G448" s="43">
        <v>0.6</v>
      </c>
      <c r="H448" s="43">
        <v>0.19098599999999999</v>
      </c>
      <c r="I448" s="26">
        <v>9</v>
      </c>
      <c r="J448" s="26">
        <v>4.5</v>
      </c>
      <c r="K448" s="27">
        <v>2149371.0060000001</v>
      </c>
      <c r="L448" s="27">
        <v>5067072.273</v>
      </c>
      <c r="M448" s="28">
        <v>2.8648E-2</v>
      </c>
      <c r="N448" s="29">
        <v>0.217724</v>
      </c>
      <c r="O448" s="25">
        <v>0.76</v>
      </c>
      <c r="P448" s="35">
        <v>63.617251000000003</v>
      </c>
      <c r="Q448" s="44" t="s">
        <v>398</v>
      </c>
      <c r="R448" s="44" t="s">
        <v>403</v>
      </c>
      <c r="S448" s="44" t="s">
        <v>21</v>
      </c>
      <c r="T448" s="44" t="s">
        <v>389</v>
      </c>
      <c r="U448" s="44">
        <v>-72.394385999999997</v>
      </c>
      <c r="V448" s="44">
        <v>5.3515569999999997</v>
      </c>
    </row>
    <row r="449" spans="1:22" ht="15.75" customHeight="1">
      <c r="A449" s="48">
        <v>556</v>
      </c>
      <c r="B449" s="24" t="s">
        <v>106</v>
      </c>
      <c r="C449" s="24" t="s">
        <v>342</v>
      </c>
      <c r="D449" s="25" t="s">
        <v>20</v>
      </c>
      <c r="E449" s="24">
        <v>12</v>
      </c>
      <c r="F449" s="24">
        <v>4</v>
      </c>
      <c r="G449" s="43">
        <v>1.39</v>
      </c>
      <c r="H449" s="43">
        <v>0.44245099999999998</v>
      </c>
      <c r="I449" s="26">
        <v>7</v>
      </c>
      <c r="J449" s="26">
        <v>3.5</v>
      </c>
      <c r="K449" s="27">
        <v>2149373.6869999999</v>
      </c>
      <c r="L449" s="27">
        <v>5067075.0049999999</v>
      </c>
      <c r="M449" s="28">
        <v>0.153752</v>
      </c>
      <c r="N449" s="29">
        <v>1.402215</v>
      </c>
      <c r="O449" s="25">
        <v>0.76</v>
      </c>
      <c r="P449" s="35">
        <v>38.48451</v>
      </c>
      <c r="Q449" s="44" t="s">
        <v>398</v>
      </c>
      <c r="R449" s="44" t="s">
        <v>403</v>
      </c>
      <c r="S449" s="44" t="s">
        <v>52</v>
      </c>
      <c r="T449" s="44" t="s">
        <v>389</v>
      </c>
      <c r="U449" s="44">
        <v>-72.394361000000004</v>
      </c>
      <c r="V449" s="44">
        <v>5.3515819999999996</v>
      </c>
    </row>
    <row r="450" spans="1:22" ht="15.75" customHeight="1">
      <c r="A450" s="48">
        <v>557</v>
      </c>
      <c r="B450" s="24" t="s">
        <v>106</v>
      </c>
      <c r="C450" s="24" t="s">
        <v>342</v>
      </c>
      <c r="D450" s="25" t="s">
        <v>20</v>
      </c>
      <c r="E450" s="24">
        <v>13</v>
      </c>
      <c r="F450" s="24">
        <v>6</v>
      </c>
      <c r="G450" s="43">
        <v>1.31</v>
      </c>
      <c r="H450" s="43">
        <v>0.41698600000000002</v>
      </c>
      <c r="I450" s="26">
        <v>12</v>
      </c>
      <c r="J450" s="26">
        <v>6</v>
      </c>
      <c r="K450" s="27">
        <v>2149373.3059999999</v>
      </c>
      <c r="L450" s="27">
        <v>5067077.807</v>
      </c>
      <c r="M450" s="28">
        <v>0.13656299999999999</v>
      </c>
      <c r="N450" s="29">
        <v>1.3492409999999999</v>
      </c>
      <c r="O450" s="25">
        <v>0.76</v>
      </c>
      <c r="P450" s="35">
        <v>113.097336</v>
      </c>
      <c r="Q450" s="44" t="s">
        <v>398</v>
      </c>
      <c r="R450" s="44" t="s">
        <v>403</v>
      </c>
      <c r="S450" s="44" t="s">
        <v>52</v>
      </c>
      <c r="T450" s="44" t="s">
        <v>389</v>
      </c>
      <c r="U450" s="44">
        <v>-72.394335999999996</v>
      </c>
      <c r="V450" s="44">
        <v>5.3515779999999999</v>
      </c>
    </row>
    <row r="451" spans="1:22" ht="15.75" customHeight="1">
      <c r="A451" s="48">
        <v>558</v>
      </c>
      <c r="B451" s="24" t="s">
        <v>26</v>
      </c>
      <c r="C451" s="24" t="s">
        <v>357</v>
      </c>
      <c r="D451" s="25" t="s">
        <v>326</v>
      </c>
      <c r="E451" s="24">
        <v>12</v>
      </c>
      <c r="F451" s="24">
        <v>4</v>
      </c>
      <c r="G451" s="43">
        <v>0.9</v>
      </c>
      <c r="H451" s="43">
        <v>0.28647899999999998</v>
      </c>
      <c r="I451" s="26">
        <v>9</v>
      </c>
      <c r="J451" s="26">
        <v>4.5</v>
      </c>
      <c r="K451" s="27">
        <v>2149368.5529999998</v>
      </c>
      <c r="L451" s="27">
        <v>5067077.1639999999</v>
      </c>
      <c r="M451" s="28">
        <v>6.4458000000000001E-2</v>
      </c>
      <c r="N451" s="29">
        <v>0.58785500000000002</v>
      </c>
      <c r="O451" s="25">
        <v>0.76</v>
      </c>
      <c r="P451" s="35">
        <v>63.617251000000003</v>
      </c>
      <c r="Q451" s="44" t="s">
        <v>398</v>
      </c>
      <c r="R451" s="44" t="s">
        <v>403</v>
      </c>
      <c r="S451" s="44" t="s">
        <v>52</v>
      </c>
      <c r="T451" s="44" t="s">
        <v>389</v>
      </c>
      <c r="U451" s="44">
        <v>-72.394341999999995</v>
      </c>
      <c r="V451" s="44">
        <v>5.3515350000000002</v>
      </c>
    </row>
    <row r="452" spans="1:22" ht="15.75" hidden="1" customHeight="1">
      <c r="A452" s="48">
        <v>559</v>
      </c>
      <c r="B452" s="24" t="s">
        <v>22</v>
      </c>
      <c r="C452" s="24" t="s">
        <v>345</v>
      </c>
      <c r="D452" s="25" t="s">
        <v>20</v>
      </c>
      <c r="E452" s="24">
        <v>8</v>
      </c>
      <c r="F452" s="24">
        <v>2</v>
      </c>
      <c r="G452" s="43">
        <v>0.31</v>
      </c>
      <c r="H452" s="43">
        <v>9.8676E-2</v>
      </c>
      <c r="I452" s="26">
        <v>6</v>
      </c>
      <c r="J452" s="26">
        <v>3</v>
      </c>
      <c r="K452" s="27">
        <v>2149364.3125</v>
      </c>
      <c r="L452" s="27">
        <v>5067111.6540999999</v>
      </c>
      <c r="M452" s="28">
        <v>7.6470000000000002E-3</v>
      </c>
      <c r="N452" s="29">
        <v>4.6496000000000003E-2</v>
      </c>
      <c r="O452" s="25">
        <v>0.76</v>
      </c>
      <c r="P452" s="35">
        <v>28.274334</v>
      </c>
      <c r="Q452" s="44" t="s">
        <v>398</v>
      </c>
      <c r="R452" s="44" t="s">
        <v>402</v>
      </c>
      <c r="S452" s="44" t="s">
        <v>21</v>
      </c>
      <c r="T452" s="44" t="s">
        <v>389</v>
      </c>
      <c r="U452" s="44">
        <v>-72.394030999999998</v>
      </c>
      <c r="V452" s="44">
        <v>5.351496</v>
      </c>
    </row>
    <row r="453" spans="1:22" ht="15.75" hidden="1" customHeight="1">
      <c r="A453" s="48">
        <v>560</v>
      </c>
      <c r="B453" s="24" t="s">
        <v>26</v>
      </c>
      <c r="C453" s="24" t="s">
        <v>357</v>
      </c>
      <c r="D453" s="25" t="s">
        <v>326</v>
      </c>
      <c r="E453" s="24">
        <v>11</v>
      </c>
      <c r="F453" s="24">
        <v>4</v>
      </c>
      <c r="G453" s="43">
        <v>0.51</v>
      </c>
      <c r="H453" s="43">
        <v>0.16233800000000001</v>
      </c>
      <c r="I453" s="26">
        <v>5</v>
      </c>
      <c r="J453" s="26">
        <v>2.5</v>
      </c>
      <c r="K453" s="27">
        <v>2149364.1258</v>
      </c>
      <c r="L453" s="27">
        <v>5067118.6418000003</v>
      </c>
      <c r="M453" s="28">
        <v>2.0698000000000001E-2</v>
      </c>
      <c r="N453" s="29">
        <v>0.173036</v>
      </c>
      <c r="O453" s="25">
        <v>0.76</v>
      </c>
      <c r="P453" s="35">
        <v>19.634954</v>
      </c>
      <c r="Q453" s="44" t="s">
        <v>398</v>
      </c>
      <c r="R453" s="44" t="s">
        <v>402</v>
      </c>
      <c r="S453" s="44" t="s">
        <v>21</v>
      </c>
      <c r="T453" s="44" t="s">
        <v>389</v>
      </c>
      <c r="U453" s="44">
        <v>-72.393967000000004</v>
      </c>
      <c r="V453" s="44">
        <v>5.3514949999999999</v>
      </c>
    </row>
    <row r="454" spans="1:22" ht="15.75" hidden="1" customHeight="1">
      <c r="A454" s="48">
        <v>561</v>
      </c>
      <c r="B454" s="24" t="s">
        <v>26</v>
      </c>
      <c r="C454" s="24" t="s">
        <v>357</v>
      </c>
      <c r="D454" s="25" t="s">
        <v>326</v>
      </c>
      <c r="E454" s="24">
        <v>13</v>
      </c>
      <c r="F454" s="24">
        <v>4</v>
      </c>
      <c r="G454" s="43">
        <v>0.76</v>
      </c>
      <c r="H454" s="43">
        <v>0.24191599999999999</v>
      </c>
      <c r="I454" s="26">
        <v>8</v>
      </c>
      <c r="J454" s="26">
        <v>4</v>
      </c>
      <c r="K454" s="27">
        <v>2149361.4588000001</v>
      </c>
      <c r="L454" s="27">
        <v>5067115.6412000004</v>
      </c>
      <c r="M454" s="28">
        <v>4.5963999999999998E-2</v>
      </c>
      <c r="N454" s="29">
        <v>0.45412400000000003</v>
      </c>
      <c r="O454" s="25">
        <v>0.76</v>
      </c>
      <c r="P454" s="35">
        <v>50.265481999999999</v>
      </c>
      <c r="Q454" s="44" t="s">
        <v>398</v>
      </c>
      <c r="R454" s="44" t="s">
        <v>402</v>
      </c>
      <c r="S454" s="44" t="s">
        <v>21</v>
      </c>
      <c r="T454" s="44" t="s">
        <v>389</v>
      </c>
      <c r="U454" s="44">
        <v>-72.393995000000004</v>
      </c>
      <c r="V454" s="44">
        <v>5.3514710000000001</v>
      </c>
    </row>
    <row r="455" spans="1:22" ht="15.75" hidden="1" customHeight="1">
      <c r="A455" s="48">
        <v>563</v>
      </c>
      <c r="B455" s="24" t="s">
        <v>26</v>
      </c>
      <c r="C455" s="24" t="s">
        <v>357</v>
      </c>
      <c r="D455" s="25" t="s">
        <v>326</v>
      </c>
      <c r="E455" s="24">
        <v>10</v>
      </c>
      <c r="F455" s="24">
        <v>3</v>
      </c>
      <c r="G455" s="43">
        <v>0.53</v>
      </c>
      <c r="H455" s="43">
        <v>0.16870399999999999</v>
      </c>
      <c r="I455" s="26">
        <v>9</v>
      </c>
      <c r="J455" s="26">
        <v>4.5</v>
      </c>
      <c r="K455" s="27">
        <v>2149360.3514</v>
      </c>
      <c r="L455" s="27">
        <v>5067131.4858999997</v>
      </c>
      <c r="M455" s="28">
        <v>2.2353000000000001E-2</v>
      </c>
      <c r="N455" s="29">
        <v>0.16988500000000001</v>
      </c>
      <c r="O455" s="25">
        <v>0.76</v>
      </c>
      <c r="P455" s="35">
        <v>63.617251000000003</v>
      </c>
      <c r="Q455" s="44" t="s">
        <v>398</v>
      </c>
      <c r="R455" s="44" t="s">
        <v>402</v>
      </c>
      <c r="S455" s="44" t="s">
        <v>52</v>
      </c>
      <c r="T455" s="44" t="s">
        <v>389</v>
      </c>
      <c r="U455" s="44">
        <v>-72.393850999999998</v>
      </c>
      <c r="V455" s="44">
        <v>5.3514600000000003</v>
      </c>
    </row>
    <row r="456" spans="1:22" ht="15.75" hidden="1" customHeight="1">
      <c r="A456" s="48">
        <v>564</v>
      </c>
      <c r="B456" s="24" t="s">
        <v>26</v>
      </c>
      <c r="C456" s="24" t="s">
        <v>357</v>
      </c>
      <c r="D456" s="25" t="s">
        <v>326</v>
      </c>
      <c r="E456" s="24">
        <v>10</v>
      </c>
      <c r="F456" s="24">
        <v>3</v>
      </c>
      <c r="G456" s="43">
        <v>0.37</v>
      </c>
      <c r="H456" s="43">
        <v>0.117775</v>
      </c>
      <c r="I456" s="26">
        <v>7</v>
      </c>
      <c r="J456" s="26">
        <v>3.5</v>
      </c>
      <c r="K456" s="27">
        <v>2149352.9073999999</v>
      </c>
      <c r="L456" s="27">
        <v>5067115.0494999997</v>
      </c>
      <c r="M456" s="28">
        <v>1.0893999999999999E-2</v>
      </c>
      <c r="N456" s="29">
        <v>8.2795999999999995E-2</v>
      </c>
      <c r="O456" s="25">
        <v>0.76</v>
      </c>
      <c r="P456" s="35">
        <v>38.48451</v>
      </c>
      <c r="Q456" s="44" t="s">
        <v>398</v>
      </c>
      <c r="R456" s="44" t="s">
        <v>402</v>
      </c>
      <c r="S456" s="44" t="s">
        <v>21</v>
      </c>
      <c r="T456" s="44" t="s">
        <v>389</v>
      </c>
      <c r="U456" s="44">
        <v>-72.394000000000005</v>
      </c>
      <c r="V456" s="44">
        <v>5.3513929999999998</v>
      </c>
    </row>
    <row r="457" spans="1:22" ht="15.75" hidden="1" customHeight="1">
      <c r="A457" s="48">
        <v>565</v>
      </c>
      <c r="B457" s="24" t="s">
        <v>26</v>
      </c>
      <c r="C457" s="24" t="s">
        <v>357</v>
      </c>
      <c r="D457" s="25" t="s">
        <v>326</v>
      </c>
      <c r="E457" s="24">
        <v>12</v>
      </c>
      <c r="F457" s="24">
        <v>4</v>
      </c>
      <c r="G457" s="43">
        <v>0.92</v>
      </c>
      <c r="H457" s="43">
        <v>0.29284500000000002</v>
      </c>
      <c r="I457" s="26">
        <v>9</v>
      </c>
      <c r="J457" s="26">
        <v>4.5</v>
      </c>
      <c r="K457" s="27">
        <v>2149333.4506999999</v>
      </c>
      <c r="L457" s="27">
        <v>5067122.1157999998</v>
      </c>
      <c r="M457" s="28">
        <v>6.7353999999999997E-2</v>
      </c>
      <c r="N457" s="29">
        <v>0.61427200000000004</v>
      </c>
      <c r="O457" s="25">
        <v>0.76</v>
      </c>
      <c r="P457" s="35">
        <v>63.617251000000003</v>
      </c>
      <c r="Q457" s="44" t="s">
        <v>398</v>
      </c>
      <c r="R457" s="44" t="s">
        <v>402</v>
      </c>
      <c r="S457" s="44" t="s">
        <v>52</v>
      </c>
      <c r="T457" s="44" t="s">
        <v>389</v>
      </c>
      <c r="U457" s="44">
        <v>-72.393935999999997</v>
      </c>
      <c r="V457" s="44">
        <v>5.3512170000000001</v>
      </c>
    </row>
    <row r="458" spans="1:22" ht="15.75" hidden="1" customHeight="1">
      <c r="A458" s="48">
        <v>566</v>
      </c>
      <c r="B458" s="24" t="s">
        <v>26</v>
      </c>
      <c r="C458" s="24" t="s">
        <v>357</v>
      </c>
      <c r="D458" s="25" t="s">
        <v>326</v>
      </c>
      <c r="E458" s="24">
        <v>12</v>
      </c>
      <c r="F458" s="24">
        <v>6</v>
      </c>
      <c r="G458" s="43">
        <v>0.69</v>
      </c>
      <c r="H458" s="43">
        <v>0.219634</v>
      </c>
      <c r="I458" s="26">
        <v>9</v>
      </c>
      <c r="J458" s="26">
        <v>4.5</v>
      </c>
      <c r="K458" s="27">
        <v>2149327.0030999999</v>
      </c>
      <c r="L458" s="27">
        <v>5067119.0208999999</v>
      </c>
      <c r="M458" s="28">
        <v>3.7886999999999997E-2</v>
      </c>
      <c r="N458" s="29">
        <v>0.345528</v>
      </c>
      <c r="O458" s="25">
        <v>0.76</v>
      </c>
      <c r="P458" s="35">
        <v>63.617251000000003</v>
      </c>
      <c r="Q458" s="44" t="s">
        <v>398</v>
      </c>
      <c r="R458" s="44" t="s">
        <v>402</v>
      </c>
      <c r="S458" s="44" t="s">
        <v>21</v>
      </c>
      <c r="T458" s="44" t="s">
        <v>389</v>
      </c>
      <c r="U458" s="44">
        <v>-72.393963999999997</v>
      </c>
      <c r="V458" s="44">
        <v>5.351159</v>
      </c>
    </row>
    <row r="459" spans="1:22" ht="15.75" hidden="1" customHeight="1">
      <c r="A459" s="48">
        <v>567</v>
      </c>
      <c r="B459" s="24" t="s">
        <v>26</v>
      </c>
      <c r="C459" s="24" t="s">
        <v>357</v>
      </c>
      <c r="D459" s="25" t="s">
        <v>326</v>
      </c>
      <c r="E459" s="24">
        <v>12</v>
      </c>
      <c r="F459" s="24">
        <v>4</v>
      </c>
      <c r="G459" s="43">
        <v>0.38</v>
      </c>
      <c r="H459" s="43">
        <v>0.120958</v>
      </c>
      <c r="I459" s="26">
        <v>10</v>
      </c>
      <c r="J459" s="26">
        <v>5</v>
      </c>
      <c r="K459" s="27">
        <v>2149324.2030000002</v>
      </c>
      <c r="L459" s="27">
        <v>5067120.574</v>
      </c>
      <c r="M459" s="28">
        <v>1.1490999999999999E-2</v>
      </c>
      <c r="N459" s="29">
        <v>0.104798</v>
      </c>
      <c r="O459" s="25">
        <v>0.76</v>
      </c>
      <c r="P459" s="35">
        <v>78.539816000000002</v>
      </c>
      <c r="Q459" s="44" t="s">
        <v>398</v>
      </c>
      <c r="R459" s="44" t="s">
        <v>402</v>
      </c>
      <c r="S459" s="44" t="s">
        <v>52</v>
      </c>
      <c r="T459" s="44" t="s">
        <v>389</v>
      </c>
      <c r="U459" s="44">
        <v>-72.393950000000004</v>
      </c>
      <c r="V459" s="44">
        <v>5.3511329999999999</v>
      </c>
    </row>
    <row r="460" spans="1:22" ht="15.75" hidden="1" customHeight="1">
      <c r="A460" s="48">
        <v>568</v>
      </c>
      <c r="B460" s="24" t="s">
        <v>117</v>
      </c>
      <c r="C460" s="24" t="s">
        <v>337</v>
      </c>
      <c r="D460" s="25" t="s">
        <v>326</v>
      </c>
      <c r="E460" s="24">
        <v>12</v>
      </c>
      <c r="F460" s="24">
        <v>4</v>
      </c>
      <c r="G460" s="43">
        <v>1.07</v>
      </c>
      <c r="H460" s="43">
        <v>0.34059200000000001</v>
      </c>
      <c r="I460" s="26">
        <v>10</v>
      </c>
      <c r="J460" s="26">
        <v>5</v>
      </c>
      <c r="K460" s="27">
        <v>2149324.2651</v>
      </c>
      <c r="L460" s="27">
        <v>5067116.8361999998</v>
      </c>
      <c r="M460" s="28">
        <v>9.1107999999999995E-2</v>
      </c>
      <c r="N460" s="29">
        <v>0.83090699999999995</v>
      </c>
      <c r="O460" s="25">
        <v>0.76</v>
      </c>
      <c r="P460" s="35">
        <v>78.539816000000002</v>
      </c>
      <c r="Q460" s="44" t="s">
        <v>398</v>
      </c>
      <c r="R460" s="44" t="s">
        <v>402</v>
      </c>
      <c r="S460" s="44" t="s">
        <v>21</v>
      </c>
      <c r="T460" s="44" t="s">
        <v>389</v>
      </c>
      <c r="U460" s="44">
        <v>-72.393984000000003</v>
      </c>
      <c r="V460" s="44">
        <v>5.3511340000000001</v>
      </c>
    </row>
    <row r="461" spans="1:22" ht="15.75" hidden="1" customHeight="1">
      <c r="A461" s="48">
        <v>569</v>
      </c>
      <c r="B461" s="24" t="s">
        <v>26</v>
      </c>
      <c r="C461" s="24" t="s">
        <v>357</v>
      </c>
      <c r="D461" s="25" t="s">
        <v>326</v>
      </c>
      <c r="E461" s="24">
        <v>12</v>
      </c>
      <c r="F461" s="24">
        <v>5</v>
      </c>
      <c r="G461" s="43">
        <v>1.01</v>
      </c>
      <c r="H461" s="43">
        <v>0.32149299999999997</v>
      </c>
      <c r="I461" s="26">
        <v>10</v>
      </c>
      <c r="J461" s="26">
        <v>5</v>
      </c>
      <c r="K461" s="27">
        <v>2149330.2525999998</v>
      </c>
      <c r="L461" s="27">
        <v>5067109.2708999999</v>
      </c>
      <c r="M461" s="28">
        <v>8.1176999999999999E-2</v>
      </c>
      <c r="N461" s="29">
        <v>0.74033400000000005</v>
      </c>
      <c r="O461" s="25">
        <v>0.76</v>
      </c>
      <c r="P461" s="35">
        <v>78.539816000000002</v>
      </c>
      <c r="Q461" s="44" t="s">
        <v>398</v>
      </c>
      <c r="R461" s="44" t="s">
        <v>402</v>
      </c>
      <c r="S461" s="44" t="s">
        <v>21</v>
      </c>
      <c r="T461" s="44" t="s">
        <v>389</v>
      </c>
      <c r="U461" s="44">
        <v>-72.394052000000002</v>
      </c>
      <c r="V461" s="44">
        <v>5.3511879999999996</v>
      </c>
    </row>
    <row r="462" spans="1:22" ht="15.75" hidden="1" customHeight="1">
      <c r="A462" s="48">
        <v>570</v>
      </c>
      <c r="B462" s="24" t="s">
        <v>26</v>
      </c>
      <c r="C462" s="24" t="s">
        <v>357</v>
      </c>
      <c r="D462" s="25" t="s">
        <v>326</v>
      </c>
      <c r="E462" s="24">
        <v>12</v>
      </c>
      <c r="F462" s="24">
        <v>6</v>
      </c>
      <c r="G462" s="43">
        <v>0.94</v>
      </c>
      <c r="H462" s="43">
        <v>0.299211</v>
      </c>
      <c r="I462" s="26">
        <v>11</v>
      </c>
      <c r="J462" s="26">
        <v>5.5</v>
      </c>
      <c r="K462" s="27">
        <v>2149328.1546999998</v>
      </c>
      <c r="L462" s="27">
        <v>5067108.7967999997</v>
      </c>
      <c r="M462" s="28">
        <v>7.0315000000000003E-2</v>
      </c>
      <c r="N462" s="29">
        <v>0.64127000000000001</v>
      </c>
      <c r="O462" s="25">
        <v>0.76</v>
      </c>
      <c r="P462" s="35">
        <v>95.033178000000007</v>
      </c>
      <c r="Q462" s="44" t="s">
        <v>398</v>
      </c>
      <c r="R462" s="44" t="s">
        <v>402</v>
      </c>
      <c r="S462" s="44" t="s">
        <v>21</v>
      </c>
      <c r="T462" s="44" t="s">
        <v>389</v>
      </c>
      <c r="U462" s="44">
        <v>-72.394057000000004</v>
      </c>
      <c r="V462" s="44">
        <v>5.3511689999999996</v>
      </c>
    </row>
    <row r="463" spans="1:22" ht="15.75" hidden="1" customHeight="1">
      <c r="A463" s="48">
        <v>571</v>
      </c>
      <c r="B463" s="24" t="s">
        <v>30</v>
      </c>
      <c r="C463" s="24" t="s">
        <v>349</v>
      </c>
      <c r="D463" s="25" t="s">
        <v>31</v>
      </c>
      <c r="E463" s="24">
        <v>12</v>
      </c>
      <c r="F463" s="24">
        <v>4</v>
      </c>
      <c r="G463" s="43">
        <v>2.4</v>
      </c>
      <c r="H463" s="43">
        <v>0.76394399999999996</v>
      </c>
      <c r="I463" s="26">
        <v>10</v>
      </c>
      <c r="J463" s="26">
        <v>5</v>
      </c>
      <c r="K463" s="27">
        <v>2149322.0564999999</v>
      </c>
      <c r="L463" s="27">
        <v>5067105.2078999998</v>
      </c>
      <c r="M463" s="28">
        <v>0.458366</v>
      </c>
      <c r="N463" s="29">
        <v>4.1802999999999999</v>
      </c>
      <c r="O463" s="25">
        <v>0.76</v>
      </c>
      <c r="P463" s="35">
        <v>78.539816000000002</v>
      </c>
      <c r="Q463" s="44" t="s">
        <v>398</v>
      </c>
      <c r="R463" s="44" t="s">
        <v>402</v>
      </c>
      <c r="S463" s="44" t="s">
        <v>21</v>
      </c>
      <c r="T463" s="44" t="s">
        <v>389</v>
      </c>
      <c r="U463" s="44">
        <v>-72.394088999999994</v>
      </c>
      <c r="V463" s="44">
        <v>5.3511139999999999</v>
      </c>
    </row>
    <row r="464" spans="1:22" ht="15.75" hidden="1" customHeight="1">
      <c r="A464" s="48">
        <v>572</v>
      </c>
      <c r="B464" s="24" t="s">
        <v>38</v>
      </c>
      <c r="C464" s="24" t="s">
        <v>365</v>
      </c>
      <c r="D464" s="25" t="s">
        <v>39</v>
      </c>
      <c r="E464" s="24">
        <v>12</v>
      </c>
      <c r="F464" s="24">
        <v>4</v>
      </c>
      <c r="G464" s="43">
        <v>1.07</v>
      </c>
      <c r="H464" s="43">
        <v>0.34059200000000001</v>
      </c>
      <c r="I464" s="26">
        <v>9</v>
      </c>
      <c r="J464" s="26">
        <v>4.5</v>
      </c>
      <c r="K464" s="27">
        <v>2149319.9854000001</v>
      </c>
      <c r="L464" s="27">
        <v>5067127.0121999998</v>
      </c>
      <c r="M464" s="28">
        <v>9.1107999999999995E-2</v>
      </c>
      <c r="N464" s="29">
        <v>0.83090699999999995</v>
      </c>
      <c r="O464" s="25">
        <v>0.76</v>
      </c>
      <c r="P464" s="35">
        <v>63.617251000000003</v>
      </c>
      <c r="Q464" s="44" t="s">
        <v>398</v>
      </c>
      <c r="R464" s="44" t="s">
        <v>402</v>
      </c>
      <c r="S464" s="44" t="s">
        <v>52</v>
      </c>
      <c r="T464" s="44" t="s">
        <v>389</v>
      </c>
      <c r="U464" s="44">
        <v>-72.393891999999994</v>
      </c>
      <c r="V464" s="44">
        <v>5.3510949999999999</v>
      </c>
    </row>
    <row r="465" spans="1:22" ht="15.75" hidden="1" customHeight="1">
      <c r="A465" s="48">
        <v>573</v>
      </c>
      <c r="B465" s="24" t="s">
        <v>38</v>
      </c>
      <c r="C465" s="24" t="s">
        <v>365</v>
      </c>
      <c r="D465" s="25" t="s">
        <v>39</v>
      </c>
      <c r="E465" s="24">
        <v>12</v>
      </c>
      <c r="F465" s="24">
        <v>4</v>
      </c>
      <c r="G465" s="43">
        <v>0.68</v>
      </c>
      <c r="H465" s="43">
        <v>0.216451</v>
      </c>
      <c r="I465" s="26">
        <v>9</v>
      </c>
      <c r="J465" s="26">
        <v>4.5</v>
      </c>
      <c r="K465" s="27">
        <v>2149315.3563000001</v>
      </c>
      <c r="L465" s="27">
        <v>5067131.1572000002</v>
      </c>
      <c r="M465" s="28">
        <v>3.6797000000000003E-2</v>
      </c>
      <c r="N465" s="29">
        <v>0.33558500000000002</v>
      </c>
      <c r="O465" s="25">
        <v>0.76</v>
      </c>
      <c r="P465" s="35">
        <v>63.617251000000003</v>
      </c>
      <c r="Q465" s="44" t="s">
        <v>398</v>
      </c>
      <c r="R465" s="44" t="s">
        <v>402</v>
      </c>
      <c r="S465" s="44" t="s">
        <v>21</v>
      </c>
      <c r="T465" s="44" t="s">
        <v>389</v>
      </c>
      <c r="U465" s="44">
        <v>-72.393855000000002</v>
      </c>
      <c r="V465" s="44">
        <v>5.3510530000000003</v>
      </c>
    </row>
    <row r="466" spans="1:22" ht="15.75" hidden="1" customHeight="1">
      <c r="A466" s="48">
        <v>574</v>
      </c>
      <c r="B466" s="24" t="s">
        <v>38</v>
      </c>
      <c r="C466" s="24" t="s">
        <v>365</v>
      </c>
      <c r="D466" s="25" t="s">
        <v>39</v>
      </c>
      <c r="E466" s="24">
        <v>13</v>
      </c>
      <c r="F466" s="24">
        <v>7</v>
      </c>
      <c r="G466" s="43">
        <v>0.74</v>
      </c>
      <c r="H466" s="43">
        <v>0.23554900000000001</v>
      </c>
      <c r="I466" s="26">
        <v>9</v>
      </c>
      <c r="J466" s="26">
        <v>4.5</v>
      </c>
      <c r="K466" s="27">
        <v>2149310.3590000002</v>
      </c>
      <c r="L466" s="27">
        <v>5067130.7165999999</v>
      </c>
      <c r="M466" s="28">
        <v>4.3576999999999998E-2</v>
      </c>
      <c r="N466" s="29">
        <v>0.430537</v>
      </c>
      <c r="O466" s="25">
        <v>0.76</v>
      </c>
      <c r="P466" s="35">
        <v>63.617251000000003</v>
      </c>
      <c r="Q466" s="44" t="s">
        <v>398</v>
      </c>
      <c r="R466" s="44" t="s">
        <v>402</v>
      </c>
      <c r="S466" s="44" t="s">
        <v>21</v>
      </c>
      <c r="T466" s="44" t="s">
        <v>389</v>
      </c>
      <c r="U466" s="44">
        <v>-72.393859000000006</v>
      </c>
      <c r="V466" s="44">
        <v>5.3510080000000002</v>
      </c>
    </row>
    <row r="467" spans="1:22" ht="15.75" hidden="1" customHeight="1">
      <c r="A467" s="48">
        <v>575</v>
      </c>
      <c r="B467" s="24" t="s">
        <v>38</v>
      </c>
      <c r="C467" s="24" t="s">
        <v>365</v>
      </c>
      <c r="D467" s="25" t="s">
        <v>39</v>
      </c>
      <c r="E467" s="24">
        <v>13</v>
      </c>
      <c r="F467" s="24">
        <v>8</v>
      </c>
      <c r="G467" s="43">
        <v>0.61</v>
      </c>
      <c r="H467" s="43">
        <v>0.19416900000000001</v>
      </c>
      <c r="I467" s="26">
        <v>9</v>
      </c>
      <c r="J467" s="26">
        <v>4.5</v>
      </c>
      <c r="K467" s="27">
        <v>2149307.8764</v>
      </c>
      <c r="L467" s="27">
        <v>5067132.9835999999</v>
      </c>
      <c r="M467" s="28">
        <v>2.9610999999999998E-2</v>
      </c>
      <c r="N467" s="29">
        <v>0.29255399999999998</v>
      </c>
      <c r="O467" s="25">
        <v>0.76</v>
      </c>
      <c r="P467" s="35">
        <v>63.617251000000003</v>
      </c>
      <c r="Q467" s="44" t="s">
        <v>398</v>
      </c>
      <c r="R467" s="44" t="s">
        <v>402</v>
      </c>
      <c r="S467" s="44" t="s">
        <v>21</v>
      </c>
      <c r="T467" s="44" t="s">
        <v>389</v>
      </c>
      <c r="U467" s="44">
        <v>-72.393838000000002</v>
      </c>
      <c r="V467" s="44">
        <v>5.3509849999999997</v>
      </c>
    </row>
    <row r="468" spans="1:22" ht="15.75" hidden="1" customHeight="1">
      <c r="A468" s="48">
        <v>576</v>
      </c>
      <c r="B468" s="24" t="s">
        <v>38</v>
      </c>
      <c r="C468" s="24" t="s">
        <v>365</v>
      </c>
      <c r="D468" s="25" t="s">
        <v>39</v>
      </c>
      <c r="E468" s="24">
        <v>13</v>
      </c>
      <c r="F468" s="24">
        <v>7</v>
      </c>
      <c r="G468" s="43">
        <v>0.66</v>
      </c>
      <c r="H468" s="43">
        <v>0.21008499999999999</v>
      </c>
      <c r="I468" s="26">
        <v>8</v>
      </c>
      <c r="J468" s="26">
        <v>4</v>
      </c>
      <c r="K468" s="27">
        <v>2149306.9844999998</v>
      </c>
      <c r="L468" s="27">
        <v>5067130.2614000002</v>
      </c>
      <c r="M468" s="28">
        <v>3.4664E-2</v>
      </c>
      <c r="N468" s="29">
        <v>0.34248000000000001</v>
      </c>
      <c r="O468" s="25">
        <v>0.76</v>
      </c>
      <c r="P468" s="35">
        <v>50.265481999999999</v>
      </c>
      <c r="Q468" s="44" t="s">
        <v>398</v>
      </c>
      <c r="R468" s="44" t="s">
        <v>402</v>
      </c>
      <c r="S468" s="44" t="s">
        <v>21</v>
      </c>
      <c r="T468" s="44" t="s">
        <v>389</v>
      </c>
      <c r="U468" s="44">
        <v>-72.393862999999996</v>
      </c>
      <c r="V468" s="44">
        <v>5.3509770000000003</v>
      </c>
    </row>
    <row r="469" spans="1:22" ht="15.75" hidden="1" customHeight="1">
      <c r="A469" s="48">
        <v>577</v>
      </c>
      <c r="B469" s="24" t="s">
        <v>26</v>
      </c>
      <c r="C469" s="24" t="s">
        <v>357</v>
      </c>
      <c r="D469" s="25" t="s">
        <v>326</v>
      </c>
      <c r="E469" s="24">
        <v>10</v>
      </c>
      <c r="F469" s="24">
        <v>4</v>
      </c>
      <c r="G469" s="43">
        <v>0.49</v>
      </c>
      <c r="H469" s="43">
        <v>0.155972</v>
      </c>
      <c r="I469" s="26">
        <v>6</v>
      </c>
      <c r="J469" s="26">
        <v>3</v>
      </c>
      <c r="K469" s="27">
        <v>2149305.5750000002</v>
      </c>
      <c r="L469" s="27">
        <v>5067137.8940000003</v>
      </c>
      <c r="M469" s="28">
        <v>1.9106999999999999E-2</v>
      </c>
      <c r="N469" s="29">
        <v>0.14521000000000001</v>
      </c>
      <c r="O469" s="25">
        <v>0.76</v>
      </c>
      <c r="P469" s="35">
        <v>28.274334</v>
      </c>
      <c r="Q469" s="44" t="s">
        <v>398</v>
      </c>
      <c r="R469" s="44" t="s">
        <v>402</v>
      </c>
      <c r="S469" s="44" t="s">
        <v>52</v>
      </c>
      <c r="T469" s="44" t="s">
        <v>389</v>
      </c>
      <c r="U469" s="44">
        <v>-72.393794</v>
      </c>
      <c r="V469" s="44">
        <v>5.3509650000000004</v>
      </c>
    </row>
    <row r="470" spans="1:22" ht="15.75" hidden="1" customHeight="1">
      <c r="A470" s="48">
        <v>578</v>
      </c>
      <c r="B470" s="24" t="s">
        <v>38</v>
      </c>
      <c r="C470" s="24" t="s">
        <v>365</v>
      </c>
      <c r="D470" s="25" t="s">
        <v>39</v>
      </c>
      <c r="E470" s="24">
        <v>13</v>
      </c>
      <c r="F470" s="24">
        <v>6</v>
      </c>
      <c r="G470" s="43">
        <v>0.53</v>
      </c>
      <c r="H470" s="43">
        <v>0.16870399999999999</v>
      </c>
      <c r="I470" s="26">
        <v>6</v>
      </c>
      <c r="J470" s="26">
        <v>3</v>
      </c>
      <c r="K470" s="27">
        <v>2149301.1704000002</v>
      </c>
      <c r="L470" s="27">
        <v>5067132.6607999997</v>
      </c>
      <c r="M470" s="28">
        <v>2.2353000000000001E-2</v>
      </c>
      <c r="N470" s="29">
        <v>0.22085099999999999</v>
      </c>
      <c r="O470" s="25">
        <v>0.76</v>
      </c>
      <c r="P470" s="35">
        <v>28.274334</v>
      </c>
      <c r="Q470" s="44" t="s">
        <v>398</v>
      </c>
      <c r="R470" s="44" t="s">
        <v>402</v>
      </c>
      <c r="S470" s="44" t="s">
        <v>21</v>
      </c>
      <c r="T470" s="44" t="s">
        <v>389</v>
      </c>
      <c r="U470" s="44">
        <v>-72.393840999999995</v>
      </c>
      <c r="V470" s="44">
        <v>5.3509250000000002</v>
      </c>
    </row>
    <row r="471" spans="1:22" ht="15.75" hidden="1" customHeight="1">
      <c r="A471" s="48">
        <v>580</v>
      </c>
      <c r="B471" s="24" t="s">
        <v>38</v>
      </c>
      <c r="C471" s="24" t="s">
        <v>365</v>
      </c>
      <c r="D471" s="25" t="s">
        <v>39</v>
      </c>
      <c r="E471" s="24">
        <v>10</v>
      </c>
      <c r="F471" s="24">
        <v>4</v>
      </c>
      <c r="G471" s="43">
        <v>0.66</v>
      </c>
      <c r="H471" s="43">
        <v>0.21008499999999999</v>
      </c>
      <c r="I471" s="26">
        <v>10</v>
      </c>
      <c r="J471" s="26">
        <v>5</v>
      </c>
      <c r="K471" s="27">
        <v>2149298.9454999999</v>
      </c>
      <c r="L471" s="27">
        <v>5067130.2435999997</v>
      </c>
      <c r="M471" s="28">
        <v>3.4664E-2</v>
      </c>
      <c r="N471" s="29">
        <v>0.26344600000000001</v>
      </c>
      <c r="O471" s="25">
        <v>0.76</v>
      </c>
      <c r="P471" s="35">
        <v>78.539816000000002</v>
      </c>
      <c r="Q471" s="44" t="s">
        <v>398</v>
      </c>
      <c r="R471" s="44" t="s">
        <v>402</v>
      </c>
      <c r="S471" s="44" t="s">
        <v>21</v>
      </c>
      <c r="T471" s="44" t="s">
        <v>389</v>
      </c>
      <c r="U471" s="44">
        <v>-72.393862999999996</v>
      </c>
      <c r="V471" s="44">
        <v>5.350905</v>
      </c>
    </row>
    <row r="472" spans="1:22" ht="15.75" hidden="1" customHeight="1">
      <c r="A472" s="48">
        <v>581</v>
      </c>
      <c r="B472" s="24" t="s">
        <v>38</v>
      </c>
      <c r="C472" s="24" t="s">
        <v>365</v>
      </c>
      <c r="D472" s="25" t="s">
        <v>39</v>
      </c>
      <c r="E472" s="24">
        <v>10</v>
      </c>
      <c r="F472" s="24">
        <v>5</v>
      </c>
      <c r="G472" s="43">
        <v>0.67</v>
      </c>
      <c r="H472" s="43">
        <v>0.21326800000000001</v>
      </c>
      <c r="I472" s="26">
        <v>9</v>
      </c>
      <c r="J472" s="26">
        <v>4.5</v>
      </c>
      <c r="K472" s="27">
        <v>2149301.1398</v>
      </c>
      <c r="L472" s="27">
        <v>5067128.4128999999</v>
      </c>
      <c r="M472" s="28">
        <v>3.5721999999999997E-2</v>
      </c>
      <c r="N472" s="29">
        <v>0.27149000000000001</v>
      </c>
      <c r="O472" s="25">
        <v>0.76</v>
      </c>
      <c r="P472" s="35">
        <v>63.617251000000003</v>
      </c>
      <c r="Q472" s="44" t="s">
        <v>398</v>
      </c>
      <c r="R472" s="44" t="s">
        <v>402</v>
      </c>
      <c r="S472" s="44" t="s">
        <v>21</v>
      </c>
      <c r="T472" s="44" t="s">
        <v>389</v>
      </c>
      <c r="U472" s="44">
        <v>-72.393879999999996</v>
      </c>
      <c r="V472" s="44">
        <v>5.3509250000000002</v>
      </c>
    </row>
    <row r="473" spans="1:22" ht="15.75" hidden="1" customHeight="1">
      <c r="A473" s="48">
        <v>584</v>
      </c>
      <c r="B473" s="24" t="s">
        <v>22</v>
      </c>
      <c r="C473" s="24" t="s">
        <v>345</v>
      </c>
      <c r="D473" s="25" t="s">
        <v>20</v>
      </c>
      <c r="E473" s="24">
        <v>10</v>
      </c>
      <c r="F473" s="24">
        <v>3</v>
      </c>
      <c r="G473" s="43">
        <v>0.45</v>
      </c>
      <c r="H473" s="43">
        <v>0.14323900000000001</v>
      </c>
      <c r="I473" s="26">
        <v>11</v>
      </c>
      <c r="J473" s="26">
        <v>5.5</v>
      </c>
      <c r="K473" s="27">
        <v>2149283.8835999998</v>
      </c>
      <c r="L473" s="27">
        <v>5067120.6359999999</v>
      </c>
      <c r="M473" s="28">
        <v>1.6114E-2</v>
      </c>
      <c r="N473" s="29">
        <v>0.12247</v>
      </c>
      <c r="O473" s="25">
        <v>0.76</v>
      </c>
      <c r="P473" s="35">
        <v>95.033178000000007</v>
      </c>
      <c r="Q473" s="44" t="s">
        <v>398</v>
      </c>
      <c r="R473" s="44" t="s">
        <v>109</v>
      </c>
      <c r="S473" s="44" t="s">
        <v>52</v>
      </c>
      <c r="T473" s="44" t="s">
        <v>389</v>
      </c>
      <c r="U473" s="44">
        <v>-72.393950000000004</v>
      </c>
      <c r="V473" s="44">
        <v>5.3507680000000004</v>
      </c>
    </row>
    <row r="474" spans="1:22" ht="15.75" hidden="1" customHeight="1">
      <c r="A474" s="48">
        <v>585</v>
      </c>
      <c r="B474" s="24" t="s">
        <v>22</v>
      </c>
      <c r="C474" s="24" t="s">
        <v>345</v>
      </c>
      <c r="D474" s="25" t="s">
        <v>20</v>
      </c>
      <c r="E474" s="24">
        <v>10</v>
      </c>
      <c r="F474" s="24">
        <v>3</v>
      </c>
      <c r="G474" s="43">
        <v>0.42</v>
      </c>
      <c r="H474" s="43">
        <v>0.13369</v>
      </c>
      <c r="I474" s="26">
        <v>12</v>
      </c>
      <c r="J474" s="26">
        <v>6</v>
      </c>
      <c r="K474" s="27">
        <v>2149291.3321000002</v>
      </c>
      <c r="L474" s="27">
        <v>5067117.0405000001</v>
      </c>
      <c r="M474" s="28">
        <v>1.4037000000000001E-2</v>
      </c>
      <c r="N474" s="29">
        <v>0.106685</v>
      </c>
      <c r="O474" s="25">
        <v>0.76</v>
      </c>
      <c r="P474" s="35">
        <v>113.097336</v>
      </c>
      <c r="Q474" s="44" t="s">
        <v>398</v>
      </c>
      <c r="R474" s="44" t="s">
        <v>109</v>
      </c>
      <c r="S474" s="44" t="s">
        <v>52</v>
      </c>
      <c r="T474" s="44" t="s">
        <v>330</v>
      </c>
      <c r="U474" s="44">
        <v>-72.393983000000006</v>
      </c>
      <c r="V474" s="44">
        <v>5.3508360000000001</v>
      </c>
    </row>
    <row r="475" spans="1:22" ht="15.75" hidden="1" customHeight="1">
      <c r="A475" s="48">
        <v>586</v>
      </c>
      <c r="B475" s="24" t="s">
        <v>22</v>
      </c>
      <c r="C475" s="24" t="s">
        <v>345</v>
      </c>
      <c r="D475" s="25" t="s">
        <v>20</v>
      </c>
      <c r="E475" s="24">
        <v>12</v>
      </c>
      <c r="F475" s="24">
        <v>5</v>
      </c>
      <c r="G475" s="43">
        <v>0.55000000000000004</v>
      </c>
      <c r="H475" s="43">
        <v>0.17507</v>
      </c>
      <c r="I475" s="26">
        <v>10</v>
      </c>
      <c r="J475" s="26">
        <v>5</v>
      </c>
      <c r="K475" s="27">
        <v>2149294.3174999999</v>
      </c>
      <c r="L475" s="27">
        <v>5067115.5504000001</v>
      </c>
      <c r="M475" s="28">
        <v>2.4072E-2</v>
      </c>
      <c r="N475" s="29">
        <v>0.21953800000000001</v>
      </c>
      <c r="O475" s="25">
        <v>0.76</v>
      </c>
      <c r="P475" s="35">
        <v>78.539816000000002</v>
      </c>
      <c r="Q475" s="44" t="s">
        <v>398</v>
      </c>
      <c r="R475" s="44" t="s">
        <v>109</v>
      </c>
      <c r="S475" s="44" t="s">
        <v>52</v>
      </c>
      <c r="T475" s="44" t="s">
        <v>389</v>
      </c>
      <c r="U475" s="44">
        <v>-72.393996000000001</v>
      </c>
      <c r="V475" s="44">
        <v>5.3508630000000004</v>
      </c>
    </row>
    <row r="476" spans="1:22" ht="15.75" hidden="1" customHeight="1">
      <c r="A476" s="48">
        <v>587</v>
      </c>
      <c r="B476" s="24" t="s">
        <v>60</v>
      </c>
      <c r="C476" s="24" t="s">
        <v>398</v>
      </c>
      <c r="D476" s="25" t="s">
        <v>398</v>
      </c>
      <c r="E476" s="24">
        <v>10</v>
      </c>
      <c r="F476" s="24">
        <v>4</v>
      </c>
      <c r="G476" s="43">
        <v>0.6</v>
      </c>
      <c r="H476" s="43">
        <v>0.19098599999999999</v>
      </c>
      <c r="I476" s="26" t="s">
        <v>398</v>
      </c>
      <c r="J476" s="26">
        <v>0</v>
      </c>
      <c r="K476" s="27">
        <v>2149306.3602</v>
      </c>
      <c r="L476" s="27">
        <v>5067111.9614000004</v>
      </c>
      <c r="M476" s="28">
        <v>2.8648E-2</v>
      </c>
      <c r="N476" s="29">
        <v>0.217724</v>
      </c>
      <c r="O476" s="25">
        <v>0.76</v>
      </c>
      <c r="P476" s="35">
        <v>0</v>
      </c>
      <c r="Q476" s="44" t="s">
        <v>398</v>
      </c>
      <c r="R476" s="44" t="s">
        <v>109</v>
      </c>
      <c r="S476" s="44" t="s">
        <v>52</v>
      </c>
      <c r="T476" s="44" t="s">
        <v>324</v>
      </c>
      <c r="U476" s="44">
        <v>-72.394028000000006</v>
      </c>
      <c r="V476" s="44">
        <v>5.3509719999999996</v>
      </c>
    </row>
    <row r="477" spans="1:22" ht="15.75" hidden="1" customHeight="1">
      <c r="A477" s="48">
        <v>588</v>
      </c>
      <c r="B477" s="24" t="s">
        <v>22</v>
      </c>
      <c r="C477" s="24" t="s">
        <v>345</v>
      </c>
      <c r="D477" s="25" t="s">
        <v>20</v>
      </c>
      <c r="E477" s="24">
        <v>10</v>
      </c>
      <c r="F477" s="24">
        <v>4</v>
      </c>
      <c r="G477" s="43">
        <v>0.7</v>
      </c>
      <c r="H477" s="43">
        <v>0.22281699999999999</v>
      </c>
      <c r="I477" s="26">
        <v>8</v>
      </c>
      <c r="J477" s="26">
        <v>4</v>
      </c>
      <c r="K477" s="27">
        <v>2149307.6845</v>
      </c>
      <c r="L477" s="27">
        <v>5067111.2569000004</v>
      </c>
      <c r="M477" s="28">
        <v>3.8993E-2</v>
      </c>
      <c r="N477" s="29">
        <v>0.29634700000000003</v>
      </c>
      <c r="O477" s="25">
        <v>0.76</v>
      </c>
      <c r="P477" s="35">
        <v>50.265481999999999</v>
      </c>
      <c r="Q477" s="44" t="s">
        <v>398</v>
      </c>
      <c r="R477" s="44" t="s">
        <v>109</v>
      </c>
      <c r="S477" s="44" t="s">
        <v>52</v>
      </c>
      <c r="T477" s="44" t="s">
        <v>389</v>
      </c>
      <c r="U477" s="44">
        <v>-72.394035000000002</v>
      </c>
      <c r="V477" s="44">
        <v>5.3509840000000004</v>
      </c>
    </row>
    <row r="478" spans="1:22" ht="15.75" hidden="1" customHeight="1">
      <c r="A478" s="48">
        <v>589</v>
      </c>
      <c r="B478" s="24" t="s">
        <v>60</v>
      </c>
      <c r="C478" s="24" t="s">
        <v>398</v>
      </c>
      <c r="D478" s="25" t="s">
        <v>398</v>
      </c>
      <c r="E478" s="24">
        <v>10</v>
      </c>
      <c r="F478" s="24">
        <v>5</v>
      </c>
      <c r="G478" s="43">
        <v>1.06</v>
      </c>
      <c r="H478" s="43">
        <v>0.33740799999999999</v>
      </c>
      <c r="I478" s="26" t="s">
        <v>398</v>
      </c>
      <c r="J478" s="26">
        <v>0</v>
      </c>
      <c r="K478" s="27">
        <v>2149310.4808999998</v>
      </c>
      <c r="L478" s="27">
        <v>5067110.1990999999</v>
      </c>
      <c r="M478" s="28">
        <v>8.9413000000000006E-2</v>
      </c>
      <c r="N478" s="29">
        <v>0.67954099999999995</v>
      </c>
      <c r="O478" s="25">
        <v>0.76</v>
      </c>
      <c r="P478" s="35">
        <v>0</v>
      </c>
      <c r="Q478" s="44" t="s">
        <v>398</v>
      </c>
      <c r="R478" s="44" t="s">
        <v>109</v>
      </c>
      <c r="S478" s="44" t="s">
        <v>52</v>
      </c>
      <c r="T478" s="44" t="s">
        <v>324</v>
      </c>
      <c r="U478" s="44">
        <v>-72.394043999999994</v>
      </c>
      <c r="V478" s="44">
        <v>5.3510090000000003</v>
      </c>
    </row>
    <row r="479" spans="1:22" ht="15.75" hidden="1" customHeight="1">
      <c r="A479" s="48">
        <v>590</v>
      </c>
      <c r="B479" s="24" t="s">
        <v>107</v>
      </c>
      <c r="C479" s="24" t="s">
        <v>355</v>
      </c>
      <c r="D479" s="25" t="s">
        <v>31</v>
      </c>
      <c r="E479" s="24">
        <v>12</v>
      </c>
      <c r="F479" s="24">
        <v>5</v>
      </c>
      <c r="G479" s="43">
        <v>2.0499999999999998</v>
      </c>
      <c r="H479" s="43">
        <v>0.65253499999999998</v>
      </c>
      <c r="I479" s="26">
        <v>10</v>
      </c>
      <c r="J479" s="26">
        <v>5</v>
      </c>
      <c r="K479" s="27">
        <v>2149335.3820000002</v>
      </c>
      <c r="L479" s="27">
        <v>5067017.3020000001</v>
      </c>
      <c r="M479" s="28">
        <v>0.334424</v>
      </c>
      <c r="N479" s="29">
        <v>3.0499499999999999</v>
      </c>
      <c r="O479" s="25">
        <v>0.76</v>
      </c>
      <c r="P479" s="35">
        <v>78.539816000000002</v>
      </c>
      <c r="Q479" s="44" t="s">
        <v>218</v>
      </c>
      <c r="R479" s="44" t="s">
        <v>109</v>
      </c>
      <c r="S479" s="44" t="s">
        <v>52</v>
      </c>
      <c r="T479" s="44" t="s">
        <v>389</v>
      </c>
      <c r="U479" s="44">
        <v>-72.394882999999993</v>
      </c>
      <c r="V479" s="44">
        <v>5.351235</v>
      </c>
    </row>
    <row r="480" spans="1:22" ht="15.75" hidden="1" customHeight="1">
      <c r="A480" s="48">
        <v>591</v>
      </c>
      <c r="B480" s="24" t="s">
        <v>107</v>
      </c>
      <c r="C480" s="24" t="s">
        <v>355</v>
      </c>
      <c r="D480" s="25" t="s">
        <v>31</v>
      </c>
      <c r="E480" s="24">
        <v>12</v>
      </c>
      <c r="F480" s="24">
        <v>5</v>
      </c>
      <c r="G480" s="43">
        <v>1.92</v>
      </c>
      <c r="H480" s="43">
        <v>0.611155</v>
      </c>
      <c r="I480" s="26">
        <v>10</v>
      </c>
      <c r="J480" s="26">
        <v>5</v>
      </c>
      <c r="K480" s="27">
        <v>2149332.074</v>
      </c>
      <c r="L480" s="27">
        <v>5067025.2089999998</v>
      </c>
      <c r="M480" s="28">
        <v>0.293354</v>
      </c>
      <c r="N480" s="29">
        <v>2.675392</v>
      </c>
      <c r="O480" s="25">
        <v>0.76</v>
      </c>
      <c r="P480" s="35">
        <v>78.539816000000002</v>
      </c>
      <c r="Q480" s="44" t="s">
        <v>178</v>
      </c>
      <c r="R480" s="44" t="s">
        <v>109</v>
      </c>
      <c r="S480" s="44" t="s">
        <v>52</v>
      </c>
      <c r="T480" s="44" t="s">
        <v>389</v>
      </c>
      <c r="U480" s="44">
        <v>-72.394811000000004</v>
      </c>
      <c r="V480" s="44">
        <v>5.3512050000000002</v>
      </c>
    </row>
    <row r="481" spans="1:22" ht="15.75" hidden="1" customHeight="1">
      <c r="A481" s="48">
        <v>592</v>
      </c>
      <c r="B481" s="24" t="s">
        <v>168</v>
      </c>
      <c r="C481" s="24" t="s">
        <v>347</v>
      </c>
      <c r="D481" s="25" t="s">
        <v>169</v>
      </c>
      <c r="E481" s="24">
        <v>4</v>
      </c>
      <c r="F481" s="24">
        <v>2</v>
      </c>
      <c r="G481" s="43">
        <v>0.54</v>
      </c>
      <c r="H481" s="43">
        <v>0.17188700000000001</v>
      </c>
      <c r="I481" s="26">
        <v>6</v>
      </c>
      <c r="J481" s="26">
        <v>3</v>
      </c>
      <c r="K481" s="27">
        <v>2149324.15</v>
      </c>
      <c r="L481" s="27">
        <v>5067031.1169999996</v>
      </c>
      <c r="M481" s="28">
        <v>2.3205E-2</v>
      </c>
      <c r="N481" s="29">
        <v>7.0542999999999995E-2</v>
      </c>
      <c r="O481" s="25">
        <v>0.76</v>
      </c>
      <c r="P481" s="35">
        <v>28.274334</v>
      </c>
      <c r="Q481" s="44" t="s">
        <v>398</v>
      </c>
      <c r="R481" s="44" t="s">
        <v>109</v>
      </c>
      <c r="S481" s="44" t="s">
        <v>52</v>
      </c>
      <c r="T481" s="44" t="s">
        <v>389</v>
      </c>
      <c r="U481" s="44">
        <v>-72.394757999999996</v>
      </c>
      <c r="V481" s="44">
        <v>5.3511340000000001</v>
      </c>
    </row>
    <row r="482" spans="1:22" ht="15.75" hidden="1" customHeight="1">
      <c r="A482" s="48">
        <v>593</v>
      </c>
      <c r="B482" s="24" t="s">
        <v>168</v>
      </c>
      <c r="C482" s="24" t="s">
        <v>347</v>
      </c>
      <c r="D482" s="25" t="s">
        <v>169</v>
      </c>
      <c r="E482" s="24">
        <v>5</v>
      </c>
      <c r="F482" s="24">
        <v>2</v>
      </c>
      <c r="G482" s="43">
        <v>0.43</v>
      </c>
      <c r="H482" s="43">
        <v>0.13687299999999999</v>
      </c>
      <c r="I482" s="26">
        <v>5</v>
      </c>
      <c r="J482" s="26">
        <v>2.5</v>
      </c>
      <c r="K482" s="27">
        <v>2149317.213</v>
      </c>
      <c r="L482" s="27">
        <v>5067024.284</v>
      </c>
      <c r="M482" s="28">
        <v>1.4714E-2</v>
      </c>
      <c r="N482" s="29">
        <v>5.5912999999999997E-2</v>
      </c>
      <c r="O482" s="25">
        <v>0.76</v>
      </c>
      <c r="P482" s="35">
        <v>19.634954</v>
      </c>
      <c r="Q482" s="44" t="s">
        <v>398</v>
      </c>
      <c r="R482" s="44" t="s">
        <v>109</v>
      </c>
      <c r="S482" s="44" t="s">
        <v>21</v>
      </c>
      <c r="T482" s="44" t="s">
        <v>389</v>
      </c>
      <c r="U482" s="44">
        <v>-72.394819999999996</v>
      </c>
      <c r="V482" s="44">
        <v>5.3510710000000001</v>
      </c>
    </row>
    <row r="483" spans="1:22" ht="15.75" hidden="1" customHeight="1">
      <c r="A483" s="48">
        <v>594</v>
      </c>
      <c r="B483" s="24" t="s">
        <v>27</v>
      </c>
      <c r="C483" s="24" t="s">
        <v>343</v>
      </c>
      <c r="D483" s="25" t="s">
        <v>326</v>
      </c>
      <c r="E483" s="24">
        <v>9</v>
      </c>
      <c r="F483" s="24">
        <v>3</v>
      </c>
      <c r="G483" s="43">
        <v>0.67</v>
      </c>
      <c r="H483" s="43">
        <v>0.21326800000000001</v>
      </c>
      <c r="I483" s="26">
        <v>8</v>
      </c>
      <c r="J483" s="26">
        <v>4</v>
      </c>
      <c r="K483" s="27">
        <v>2149322.0120000001</v>
      </c>
      <c r="L483" s="27">
        <v>5067018.9230000004</v>
      </c>
      <c r="M483" s="28">
        <v>3.5721999999999997E-2</v>
      </c>
      <c r="N483" s="29">
        <v>0.244341</v>
      </c>
      <c r="O483" s="25">
        <v>0.76</v>
      </c>
      <c r="P483" s="35">
        <v>50.265481999999999</v>
      </c>
      <c r="Q483" s="44" t="s">
        <v>398</v>
      </c>
      <c r="R483" s="44" t="s">
        <v>109</v>
      </c>
      <c r="S483" s="44" t="s">
        <v>52</v>
      </c>
      <c r="T483" s="44" t="s">
        <v>389</v>
      </c>
      <c r="U483" s="44">
        <v>-72.394868000000002</v>
      </c>
      <c r="V483" s="44">
        <v>5.3511139999999999</v>
      </c>
    </row>
    <row r="484" spans="1:22" ht="15.75" hidden="1" customHeight="1">
      <c r="A484" s="48">
        <v>595</v>
      </c>
      <c r="B484" s="24" t="s">
        <v>66</v>
      </c>
      <c r="C484" s="24" t="s">
        <v>356</v>
      </c>
      <c r="D484" s="25" t="s">
        <v>53</v>
      </c>
      <c r="E484" s="24">
        <v>10</v>
      </c>
      <c r="F484" s="24">
        <v>4</v>
      </c>
      <c r="G484" s="43">
        <v>0.52</v>
      </c>
      <c r="H484" s="43">
        <v>0.165521</v>
      </c>
      <c r="I484" s="26">
        <v>8</v>
      </c>
      <c r="J484" s="26">
        <v>4</v>
      </c>
      <c r="K484" s="27">
        <v>2149319.5410000002</v>
      </c>
      <c r="L484" s="27">
        <v>5067017.6880000001</v>
      </c>
      <c r="M484" s="28">
        <v>2.1517999999999999E-2</v>
      </c>
      <c r="N484" s="29">
        <v>0.16353500000000001</v>
      </c>
      <c r="O484" s="25">
        <v>0.76</v>
      </c>
      <c r="P484" s="35">
        <v>50.265481999999999</v>
      </c>
      <c r="Q484" s="44" t="s">
        <v>398</v>
      </c>
      <c r="R484" s="44" t="s">
        <v>109</v>
      </c>
      <c r="S484" s="44" t="s">
        <v>52</v>
      </c>
      <c r="T484" s="44" t="s">
        <v>389</v>
      </c>
      <c r="U484" s="44">
        <v>-72.394879000000003</v>
      </c>
      <c r="V484" s="44">
        <v>5.3510920000000004</v>
      </c>
    </row>
    <row r="485" spans="1:22" ht="15.75" hidden="1" customHeight="1">
      <c r="A485" s="48">
        <v>596</v>
      </c>
      <c r="B485" s="24" t="s">
        <v>26</v>
      </c>
      <c r="C485" s="24" t="s">
        <v>357</v>
      </c>
      <c r="D485" s="25" t="s">
        <v>326</v>
      </c>
      <c r="E485" s="24">
        <v>10</v>
      </c>
      <c r="F485" s="24">
        <v>3</v>
      </c>
      <c r="G485" s="43">
        <v>0.5</v>
      </c>
      <c r="H485" s="43">
        <v>0.15915499999999999</v>
      </c>
      <c r="I485" s="26">
        <v>8</v>
      </c>
      <c r="J485" s="26">
        <v>4</v>
      </c>
      <c r="K485" s="27">
        <v>2149318.372</v>
      </c>
      <c r="L485" s="27">
        <v>5067019.3629999999</v>
      </c>
      <c r="M485" s="28">
        <v>1.9893999999999998E-2</v>
      </c>
      <c r="N485" s="29">
        <v>0.151197</v>
      </c>
      <c r="O485" s="25">
        <v>0.76</v>
      </c>
      <c r="P485" s="35">
        <v>50.265481999999999</v>
      </c>
      <c r="Q485" s="44" t="s">
        <v>398</v>
      </c>
      <c r="R485" s="44" t="s">
        <v>109</v>
      </c>
      <c r="S485" s="44" t="s">
        <v>21</v>
      </c>
      <c r="T485" s="44" t="s">
        <v>389</v>
      </c>
      <c r="U485" s="44">
        <v>-72.394863999999998</v>
      </c>
      <c r="V485" s="44">
        <v>5.3510809999999998</v>
      </c>
    </row>
    <row r="486" spans="1:22" ht="15.75" hidden="1" customHeight="1">
      <c r="A486" s="48">
        <v>598</v>
      </c>
      <c r="B486" s="24" t="s">
        <v>22</v>
      </c>
      <c r="C486" s="24" t="s">
        <v>345</v>
      </c>
      <c r="D486" s="25" t="s">
        <v>20</v>
      </c>
      <c r="E486" s="24">
        <v>12</v>
      </c>
      <c r="F486" s="24">
        <v>5</v>
      </c>
      <c r="G486" s="43">
        <v>0.88</v>
      </c>
      <c r="H486" s="43">
        <v>0.280113</v>
      </c>
      <c r="I486" s="26">
        <v>10</v>
      </c>
      <c r="J486" s="26">
        <v>5</v>
      </c>
      <c r="K486" s="27">
        <v>2149344.9950000001</v>
      </c>
      <c r="L486" s="27">
        <v>5067061.9069999997</v>
      </c>
      <c r="M486" s="28">
        <v>6.1624999999999999E-2</v>
      </c>
      <c r="N486" s="29">
        <v>0.56201800000000002</v>
      </c>
      <c r="O486" s="25">
        <v>0.76</v>
      </c>
      <c r="P486" s="35">
        <v>78.539816000000002</v>
      </c>
      <c r="Q486" s="44" t="s">
        <v>398</v>
      </c>
      <c r="R486" s="44" t="s">
        <v>402</v>
      </c>
      <c r="S486" s="44" t="s">
        <v>21</v>
      </c>
      <c r="T486" s="44" t="s">
        <v>389</v>
      </c>
      <c r="U486" s="44">
        <v>-72.394480000000001</v>
      </c>
      <c r="V486" s="44">
        <v>5.3513219999999997</v>
      </c>
    </row>
    <row r="487" spans="1:22" ht="15.75" hidden="1" customHeight="1">
      <c r="A487" s="48">
        <v>599</v>
      </c>
      <c r="B487" s="24" t="s">
        <v>19</v>
      </c>
      <c r="C487" s="24" t="s">
        <v>335</v>
      </c>
      <c r="D487" s="25" t="s">
        <v>20</v>
      </c>
      <c r="E487" s="24">
        <v>9</v>
      </c>
      <c r="F487" s="24">
        <v>4</v>
      </c>
      <c r="G487" s="43">
        <v>0.59</v>
      </c>
      <c r="H487" s="43">
        <v>0.187803</v>
      </c>
      <c r="I487" s="26">
        <v>7</v>
      </c>
      <c r="J487" s="26">
        <v>3.5</v>
      </c>
      <c r="K487" s="27">
        <v>2149329.3369999998</v>
      </c>
      <c r="L487" s="27">
        <v>5067060.3080000002</v>
      </c>
      <c r="M487" s="28">
        <v>2.7701E-2</v>
      </c>
      <c r="N487" s="29">
        <v>0.189474</v>
      </c>
      <c r="O487" s="25">
        <v>0.76</v>
      </c>
      <c r="P487" s="35">
        <v>38.48451</v>
      </c>
      <c r="Q487" s="44" t="s">
        <v>398</v>
      </c>
      <c r="R487" s="44" t="s">
        <v>109</v>
      </c>
      <c r="S487" s="44" t="s">
        <v>21</v>
      </c>
      <c r="T487" s="44" t="s">
        <v>389</v>
      </c>
      <c r="U487" s="44">
        <v>-72.394493999999995</v>
      </c>
      <c r="V487" s="44">
        <v>5.3511800000000003</v>
      </c>
    </row>
    <row r="488" spans="1:22" ht="15.75" hidden="1" customHeight="1">
      <c r="A488" s="48">
        <v>600</v>
      </c>
      <c r="B488" s="24" t="s">
        <v>30</v>
      </c>
      <c r="C488" s="24" t="s">
        <v>349</v>
      </c>
      <c r="D488" s="25" t="s">
        <v>31</v>
      </c>
      <c r="E488" s="24">
        <v>10</v>
      </c>
      <c r="F488" s="24">
        <v>4</v>
      </c>
      <c r="G488" s="43">
        <v>0.59</v>
      </c>
      <c r="H488" s="43">
        <v>0.187803</v>
      </c>
      <c r="I488" s="26">
        <v>8</v>
      </c>
      <c r="J488" s="26">
        <v>4</v>
      </c>
      <c r="K488" s="27">
        <v>2149327.0589999999</v>
      </c>
      <c r="L488" s="27">
        <v>5067055.9869999997</v>
      </c>
      <c r="M488" s="28">
        <v>2.7701E-2</v>
      </c>
      <c r="N488" s="29">
        <v>0.21052699999999999</v>
      </c>
      <c r="O488" s="25">
        <v>0.76</v>
      </c>
      <c r="P488" s="35">
        <v>50.265481999999999</v>
      </c>
      <c r="Q488" s="44" t="s">
        <v>398</v>
      </c>
      <c r="R488" s="44" t="s">
        <v>109</v>
      </c>
      <c r="S488" s="44" t="s">
        <v>21</v>
      </c>
      <c r="T488" s="44" t="s">
        <v>389</v>
      </c>
      <c r="U488" s="44">
        <v>-72.394532999999996</v>
      </c>
      <c r="V488" s="44">
        <v>5.3511600000000001</v>
      </c>
    </row>
    <row r="489" spans="1:22" ht="15.75" hidden="1" customHeight="1">
      <c r="A489" s="48">
        <v>601</v>
      </c>
      <c r="B489" s="24" t="s">
        <v>19</v>
      </c>
      <c r="C489" s="24" t="s">
        <v>335</v>
      </c>
      <c r="D489" s="25" t="s">
        <v>20</v>
      </c>
      <c r="E489" s="24">
        <v>11</v>
      </c>
      <c r="F489" s="24">
        <v>4</v>
      </c>
      <c r="G489" s="43">
        <v>1</v>
      </c>
      <c r="H489" s="43">
        <v>0.31830999999999998</v>
      </c>
      <c r="I489" s="26">
        <v>10</v>
      </c>
      <c r="J489" s="26">
        <v>5</v>
      </c>
      <c r="K489" s="27">
        <v>2149323.6527999998</v>
      </c>
      <c r="L489" s="27">
        <v>5067058.3871999998</v>
      </c>
      <c r="M489" s="28">
        <v>7.9576999999999995E-2</v>
      </c>
      <c r="N489" s="29">
        <v>0.66526799999999997</v>
      </c>
      <c r="O489" s="25">
        <v>0.76</v>
      </c>
      <c r="P489" s="35">
        <v>78.539816000000002</v>
      </c>
      <c r="Q489" s="44" t="s">
        <v>398</v>
      </c>
      <c r="R489" s="44" t="s">
        <v>109</v>
      </c>
      <c r="S489" s="44" t="s">
        <v>21</v>
      </c>
      <c r="T489" s="44" t="s">
        <v>389</v>
      </c>
      <c r="U489" s="44">
        <v>-72.394512000000006</v>
      </c>
      <c r="V489" s="44">
        <v>5.3511290000000002</v>
      </c>
    </row>
    <row r="490" spans="1:22" ht="15.75" hidden="1" customHeight="1">
      <c r="A490" s="48">
        <v>602</v>
      </c>
      <c r="B490" s="24" t="s">
        <v>26</v>
      </c>
      <c r="C490" s="24" t="s">
        <v>357</v>
      </c>
      <c r="D490" s="25" t="s">
        <v>326</v>
      </c>
      <c r="E490" s="24">
        <v>10</v>
      </c>
      <c r="F490" s="24">
        <v>4</v>
      </c>
      <c r="G490" s="43">
        <v>0.39</v>
      </c>
      <c r="H490" s="43">
        <v>0.124141</v>
      </c>
      <c r="I490" s="26">
        <v>6</v>
      </c>
      <c r="J490" s="26">
        <v>3</v>
      </c>
      <c r="K490" s="27">
        <v>2149319.3457999998</v>
      </c>
      <c r="L490" s="27">
        <v>5067063.7429999998</v>
      </c>
      <c r="M490" s="28">
        <v>1.2104E-2</v>
      </c>
      <c r="N490" s="29">
        <v>9.1988E-2</v>
      </c>
      <c r="O490" s="25">
        <v>0.76</v>
      </c>
      <c r="P490" s="35">
        <v>28.274334</v>
      </c>
      <c r="Q490" s="44" t="s">
        <v>70</v>
      </c>
      <c r="R490" s="44" t="s">
        <v>109</v>
      </c>
      <c r="S490" s="44" t="s">
        <v>52</v>
      </c>
      <c r="T490" s="44" t="s">
        <v>389</v>
      </c>
      <c r="U490" s="44">
        <v>-72.394463000000002</v>
      </c>
      <c r="V490" s="44">
        <v>5.3510900000000001</v>
      </c>
    </row>
    <row r="491" spans="1:22" ht="15.75" hidden="1" customHeight="1">
      <c r="A491" s="48">
        <v>603</v>
      </c>
      <c r="B491" s="24" t="s">
        <v>26</v>
      </c>
      <c r="C491" s="24" t="s">
        <v>357</v>
      </c>
      <c r="D491" s="25" t="s">
        <v>326</v>
      </c>
      <c r="E491" s="24">
        <v>10</v>
      </c>
      <c r="F491" s="24">
        <v>4</v>
      </c>
      <c r="G491" s="43">
        <v>0.76</v>
      </c>
      <c r="H491" s="43">
        <v>0.24191599999999999</v>
      </c>
      <c r="I491" s="26">
        <v>3</v>
      </c>
      <c r="J491" s="26">
        <v>1.5</v>
      </c>
      <c r="K491" s="27">
        <v>2149312.4575</v>
      </c>
      <c r="L491" s="27">
        <v>5067068.8037999999</v>
      </c>
      <c r="M491" s="28">
        <v>4.5963999999999998E-2</v>
      </c>
      <c r="N491" s="29">
        <v>0.34932600000000003</v>
      </c>
      <c r="O491" s="25">
        <v>0.76</v>
      </c>
      <c r="P491" s="35">
        <v>7.0685830000000003</v>
      </c>
      <c r="Q491" s="44" t="s">
        <v>398</v>
      </c>
      <c r="R491" s="44" t="s">
        <v>109</v>
      </c>
      <c r="S491" s="44" t="s">
        <v>52</v>
      </c>
      <c r="T491" s="44" t="s">
        <v>389</v>
      </c>
      <c r="U491" s="44">
        <v>-72.394418000000002</v>
      </c>
      <c r="V491" s="44">
        <v>5.3510270000000002</v>
      </c>
    </row>
    <row r="492" spans="1:22" ht="15.75" hidden="1" customHeight="1">
      <c r="A492" s="48">
        <v>604</v>
      </c>
      <c r="B492" s="24" t="s">
        <v>26</v>
      </c>
      <c r="C492" s="24" t="s">
        <v>357</v>
      </c>
      <c r="D492" s="25" t="s">
        <v>326</v>
      </c>
      <c r="E492" s="24">
        <v>10</v>
      </c>
      <c r="F492" s="24">
        <v>4</v>
      </c>
      <c r="G492" s="43">
        <v>0.44</v>
      </c>
      <c r="H492" s="43">
        <v>0.14005600000000001</v>
      </c>
      <c r="I492" s="26">
        <v>5</v>
      </c>
      <c r="J492" s="26">
        <v>2.5</v>
      </c>
      <c r="K492" s="27">
        <v>2149312.8508000001</v>
      </c>
      <c r="L492" s="27">
        <v>5067068.9989</v>
      </c>
      <c r="M492" s="28">
        <v>1.5406E-2</v>
      </c>
      <c r="N492" s="29">
        <v>0.117087</v>
      </c>
      <c r="O492" s="25">
        <v>0.76</v>
      </c>
      <c r="P492" s="35">
        <v>19.634954</v>
      </c>
      <c r="Q492" s="44" t="s">
        <v>398</v>
      </c>
      <c r="R492" s="44" t="s">
        <v>109</v>
      </c>
      <c r="S492" s="44" t="s">
        <v>52</v>
      </c>
      <c r="T492" s="44" t="s">
        <v>389</v>
      </c>
      <c r="U492" s="44">
        <v>-72.394416000000007</v>
      </c>
      <c r="V492" s="44">
        <v>5.3510309999999999</v>
      </c>
    </row>
    <row r="493" spans="1:22" ht="15.75" hidden="1" customHeight="1">
      <c r="A493" s="48">
        <v>605</v>
      </c>
      <c r="B493" s="24" t="s">
        <v>19</v>
      </c>
      <c r="C493" s="24" t="s">
        <v>335</v>
      </c>
      <c r="D493" s="25" t="s">
        <v>20</v>
      </c>
      <c r="E493" s="24">
        <v>10</v>
      </c>
      <c r="F493" s="24">
        <v>5</v>
      </c>
      <c r="G493" s="43">
        <v>1.1399999999999999</v>
      </c>
      <c r="H493" s="43">
        <v>0.362873</v>
      </c>
      <c r="I493" s="26">
        <v>8</v>
      </c>
      <c r="J493" s="26">
        <v>4</v>
      </c>
      <c r="K493" s="27">
        <v>2149311.0510999998</v>
      </c>
      <c r="L493" s="27">
        <v>5067075.8258999996</v>
      </c>
      <c r="M493" s="28">
        <v>0.103419</v>
      </c>
      <c r="N493" s="29">
        <v>0.78598400000000002</v>
      </c>
      <c r="O493" s="25">
        <v>0.76</v>
      </c>
      <c r="P493" s="35">
        <v>50.265481999999999</v>
      </c>
      <c r="Q493" s="44" t="s">
        <v>398</v>
      </c>
      <c r="R493" s="44" t="s">
        <v>109</v>
      </c>
      <c r="S493" s="44" t="s">
        <v>52</v>
      </c>
      <c r="T493" s="44" t="s">
        <v>389</v>
      </c>
      <c r="U493" s="44">
        <v>-72.394354000000007</v>
      </c>
      <c r="V493" s="44">
        <v>5.3510150000000003</v>
      </c>
    </row>
    <row r="494" spans="1:22" ht="15.75" hidden="1" customHeight="1">
      <c r="A494" s="48">
        <v>606</v>
      </c>
      <c r="B494" s="24" t="s">
        <v>117</v>
      </c>
      <c r="C494" s="24" t="s">
        <v>337</v>
      </c>
      <c r="D494" s="25" t="s">
        <v>326</v>
      </c>
      <c r="E494" s="24">
        <v>10</v>
      </c>
      <c r="F494" s="24">
        <v>4</v>
      </c>
      <c r="G494" s="43">
        <v>1.1100000000000001</v>
      </c>
      <c r="H494" s="43">
        <v>0.35332400000000003</v>
      </c>
      <c r="I494" s="26">
        <v>10</v>
      </c>
      <c r="J494" s="26">
        <v>5</v>
      </c>
      <c r="K494" s="27">
        <v>2149318.3415000001</v>
      </c>
      <c r="L494" s="27">
        <v>5067076.2196000004</v>
      </c>
      <c r="M494" s="28">
        <v>9.8046999999999995E-2</v>
      </c>
      <c r="N494" s="29">
        <v>0.74516000000000004</v>
      </c>
      <c r="O494" s="25">
        <v>0.76</v>
      </c>
      <c r="P494" s="35">
        <v>78.539816000000002</v>
      </c>
      <c r="Q494" s="44" t="s">
        <v>398</v>
      </c>
      <c r="R494" s="44" t="s">
        <v>109</v>
      </c>
      <c r="S494" s="44" t="s">
        <v>52</v>
      </c>
      <c r="T494" s="44" t="s">
        <v>389</v>
      </c>
      <c r="U494" s="44">
        <v>-72.394351</v>
      </c>
      <c r="V494" s="44">
        <v>5.3510809999999998</v>
      </c>
    </row>
    <row r="495" spans="1:22" ht="15.75" hidden="1" customHeight="1">
      <c r="A495" s="48">
        <v>607</v>
      </c>
      <c r="B495" s="24" t="s">
        <v>22</v>
      </c>
      <c r="C495" s="24" t="s">
        <v>345</v>
      </c>
      <c r="D495" s="25" t="s">
        <v>20</v>
      </c>
      <c r="E495" s="24">
        <v>10</v>
      </c>
      <c r="F495" s="24">
        <v>4</v>
      </c>
      <c r="G495" s="43">
        <v>0.78</v>
      </c>
      <c r="H495" s="43">
        <v>0.248282</v>
      </c>
      <c r="I495" s="26">
        <v>12</v>
      </c>
      <c r="J495" s="26">
        <v>6</v>
      </c>
      <c r="K495" s="27">
        <v>2149324.5274</v>
      </c>
      <c r="L495" s="27">
        <v>5067076.6706999997</v>
      </c>
      <c r="M495" s="28">
        <v>4.8415E-2</v>
      </c>
      <c r="N495" s="29">
        <v>0.36795299999999997</v>
      </c>
      <c r="O495" s="25">
        <v>0.76</v>
      </c>
      <c r="P495" s="35">
        <v>113.097336</v>
      </c>
      <c r="Q495" s="44" t="s">
        <v>398</v>
      </c>
      <c r="R495" s="44" t="s">
        <v>109</v>
      </c>
      <c r="S495" s="44" t="s">
        <v>52</v>
      </c>
      <c r="T495" s="44" t="s">
        <v>389</v>
      </c>
      <c r="U495" s="44">
        <v>-72.394346999999996</v>
      </c>
      <c r="V495" s="44">
        <v>5.3511369999999996</v>
      </c>
    </row>
    <row r="496" spans="1:22" ht="15.75" hidden="1" customHeight="1">
      <c r="A496" s="48">
        <v>608</v>
      </c>
      <c r="B496" s="24" t="s">
        <v>117</v>
      </c>
      <c r="C496" s="24" t="s">
        <v>337</v>
      </c>
      <c r="D496" s="25" t="s">
        <v>326</v>
      </c>
      <c r="E496" s="24">
        <v>12</v>
      </c>
      <c r="F496" s="24">
        <v>5</v>
      </c>
      <c r="G496" s="43">
        <v>0.79</v>
      </c>
      <c r="H496" s="43">
        <v>0.25146499999999999</v>
      </c>
      <c r="I496" s="26">
        <v>10</v>
      </c>
      <c r="J496" s="26">
        <v>5</v>
      </c>
      <c r="K496" s="27">
        <v>2149321.5488</v>
      </c>
      <c r="L496" s="27">
        <v>5067071.2630000003</v>
      </c>
      <c r="M496" s="28">
        <v>4.9664E-2</v>
      </c>
      <c r="N496" s="29">
        <v>0.45293800000000001</v>
      </c>
      <c r="O496" s="25">
        <v>0.76</v>
      </c>
      <c r="P496" s="35">
        <v>78.539816000000002</v>
      </c>
      <c r="Q496" s="44" t="s">
        <v>398</v>
      </c>
      <c r="R496" s="44" t="s">
        <v>109</v>
      </c>
      <c r="S496" s="44" t="s">
        <v>52</v>
      </c>
      <c r="T496" s="44" t="s">
        <v>389</v>
      </c>
      <c r="U496" s="44">
        <v>-72.394396</v>
      </c>
      <c r="V496" s="44">
        <v>5.3511100000000003</v>
      </c>
    </row>
    <row r="497" spans="1:22" ht="15.75" hidden="1" customHeight="1">
      <c r="A497" s="48">
        <v>609</v>
      </c>
      <c r="B497" s="24" t="s">
        <v>117</v>
      </c>
      <c r="C497" s="24" t="s">
        <v>337</v>
      </c>
      <c r="D497" s="25" t="s">
        <v>326</v>
      </c>
      <c r="E497" s="24">
        <v>12</v>
      </c>
      <c r="F497" s="24">
        <v>6</v>
      </c>
      <c r="G497" s="43">
        <v>0.44</v>
      </c>
      <c r="H497" s="43">
        <v>0.14005600000000001</v>
      </c>
      <c r="I497" s="26">
        <v>9</v>
      </c>
      <c r="J497" s="26">
        <v>4.5</v>
      </c>
      <c r="K497" s="27">
        <v>2149321.9178999998</v>
      </c>
      <c r="L497" s="27">
        <v>5067069.0224000001</v>
      </c>
      <c r="M497" s="28">
        <v>1.5406E-2</v>
      </c>
      <c r="N497" s="29">
        <v>0.14050499999999999</v>
      </c>
      <c r="O497" s="25">
        <v>0.76</v>
      </c>
      <c r="P497" s="35">
        <v>63.617251000000003</v>
      </c>
      <c r="Q497" s="44" t="s">
        <v>398</v>
      </c>
      <c r="R497" s="44" t="s">
        <v>109</v>
      </c>
      <c r="S497" s="44" t="s">
        <v>52</v>
      </c>
      <c r="T497" s="44" t="s">
        <v>389</v>
      </c>
      <c r="U497" s="44">
        <v>-72.394416000000007</v>
      </c>
      <c r="V497" s="44">
        <v>5.3511129999999998</v>
      </c>
    </row>
    <row r="498" spans="1:22" ht="15.75" hidden="1" customHeight="1">
      <c r="A498" s="48">
        <v>611</v>
      </c>
      <c r="B498" s="24" t="s">
        <v>100</v>
      </c>
      <c r="C498" s="24" t="s">
        <v>334</v>
      </c>
      <c r="D498" s="25" t="s">
        <v>101</v>
      </c>
      <c r="E498" s="24">
        <v>10</v>
      </c>
      <c r="F498" s="24">
        <v>4</v>
      </c>
      <c r="G498" s="43">
        <v>0.84</v>
      </c>
      <c r="H498" s="43">
        <v>0.26738000000000001</v>
      </c>
      <c r="I498" s="26">
        <v>9</v>
      </c>
      <c r="J498" s="26">
        <v>4.5</v>
      </c>
      <c r="K498" s="27">
        <v>2149330.4715</v>
      </c>
      <c r="L498" s="27">
        <v>5067071.8273</v>
      </c>
      <c r="M498" s="28">
        <v>5.6149999999999999E-2</v>
      </c>
      <c r="N498" s="29">
        <v>0.42673899999999998</v>
      </c>
      <c r="O498" s="25">
        <v>0.76</v>
      </c>
      <c r="P498" s="35">
        <v>63.617251000000003</v>
      </c>
      <c r="Q498" s="44" t="s">
        <v>398</v>
      </c>
      <c r="R498" s="44" t="s">
        <v>109</v>
      </c>
      <c r="S498" s="44" t="s">
        <v>21</v>
      </c>
      <c r="T498" s="44" t="s">
        <v>389</v>
      </c>
      <c r="U498" s="44">
        <v>-72.394390000000001</v>
      </c>
      <c r="V498" s="44">
        <v>5.3511899999999999</v>
      </c>
    </row>
    <row r="499" spans="1:22" ht="15.75" hidden="1" customHeight="1">
      <c r="A499" s="48">
        <v>612</v>
      </c>
      <c r="B499" s="24" t="s">
        <v>35</v>
      </c>
      <c r="C499" s="24" t="s">
        <v>368</v>
      </c>
      <c r="D499" s="25" t="s">
        <v>326</v>
      </c>
      <c r="E499" s="24">
        <v>12</v>
      </c>
      <c r="F499" s="24">
        <v>6</v>
      </c>
      <c r="G499" s="43">
        <v>1</v>
      </c>
      <c r="H499" s="43">
        <v>0.31830999999999998</v>
      </c>
      <c r="I499" s="26">
        <v>8</v>
      </c>
      <c r="J499" s="26">
        <v>4</v>
      </c>
      <c r="K499" s="27">
        <v>2149330.5011</v>
      </c>
      <c r="L499" s="27">
        <v>5067076.4006000003</v>
      </c>
      <c r="M499" s="28">
        <v>7.9576999999999995E-2</v>
      </c>
      <c r="N499" s="29">
        <v>0.72574700000000003</v>
      </c>
      <c r="O499" s="25">
        <v>0.76</v>
      </c>
      <c r="P499" s="35">
        <v>50.265481999999999</v>
      </c>
      <c r="Q499" s="44" t="s">
        <v>398</v>
      </c>
      <c r="R499" s="44" t="s">
        <v>109</v>
      </c>
      <c r="S499" s="44" t="s">
        <v>21</v>
      </c>
      <c r="T499" s="44" t="s">
        <v>389</v>
      </c>
      <c r="U499" s="44">
        <v>-72.394349000000005</v>
      </c>
      <c r="V499" s="44">
        <v>5.351191</v>
      </c>
    </row>
    <row r="500" spans="1:22" ht="15.75" hidden="1" customHeight="1">
      <c r="A500" s="48">
        <v>613</v>
      </c>
      <c r="B500" s="24" t="s">
        <v>106</v>
      </c>
      <c r="C500" s="24" t="s">
        <v>342</v>
      </c>
      <c r="D500" s="25" t="s">
        <v>20</v>
      </c>
      <c r="E500" s="24">
        <v>12</v>
      </c>
      <c r="F500" s="24">
        <v>5</v>
      </c>
      <c r="G500" s="43">
        <v>4</v>
      </c>
      <c r="H500" s="43">
        <v>1.2732399999999999</v>
      </c>
      <c r="I500" s="26">
        <v>10</v>
      </c>
      <c r="J500" s="26">
        <v>5</v>
      </c>
      <c r="K500" s="27">
        <v>2149312.7631999999</v>
      </c>
      <c r="L500" s="27">
        <v>5067097.0409000004</v>
      </c>
      <c r="M500" s="28">
        <v>1.2732399999999999</v>
      </c>
      <c r="N500" s="29">
        <v>11.611945</v>
      </c>
      <c r="O500" s="25">
        <v>0.76</v>
      </c>
      <c r="P500" s="35">
        <v>78.539816000000002</v>
      </c>
      <c r="Q500" s="44" t="s">
        <v>70</v>
      </c>
      <c r="R500" s="44" t="s">
        <v>109</v>
      </c>
      <c r="S500" s="44" t="s">
        <v>52</v>
      </c>
      <c r="T500" s="44" t="s">
        <v>389</v>
      </c>
      <c r="U500" s="44">
        <v>-72.394163000000006</v>
      </c>
      <c r="V500" s="44">
        <v>5.3510299999999997</v>
      </c>
    </row>
    <row r="501" spans="1:22" ht="15.75" hidden="1" customHeight="1">
      <c r="A501" s="48">
        <v>614</v>
      </c>
      <c r="B501" s="24" t="s">
        <v>67</v>
      </c>
      <c r="C501" s="24" t="s">
        <v>367</v>
      </c>
      <c r="D501" s="25" t="s">
        <v>68</v>
      </c>
      <c r="E501" s="24">
        <v>12</v>
      </c>
      <c r="F501" s="24">
        <v>6</v>
      </c>
      <c r="G501" s="43">
        <v>2</v>
      </c>
      <c r="H501" s="43">
        <v>0.63661999999999996</v>
      </c>
      <c r="I501" s="26">
        <v>12</v>
      </c>
      <c r="J501" s="26">
        <v>6</v>
      </c>
      <c r="K501" s="27">
        <v>2149312.3409000002</v>
      </c>
      <c r="L501" s="27">
        <v>5067098.5436000004</v>
      </c>
      <c r="M501" s="28">
        <v>0.31830999999999998</v>
      </c>
      <c r="N501" s="29">
        <v>2.9029859999999998</v>
      </c>
      <c r="O501" s="25">
        <v>0.76</v>
      </c>
      <c r="P501" s="35">
        <v>113.097336</v>
      </c>
      <c r="Q501" s="44" t="s">
        <v>70</v>
      </c>
      <c r="R501" s="44" t="s">
        <v>109</v>
      </c>
      <c r="S501" s="44" t="s">
        <v>52</v>
      </c>
      <c r="T501" s="44" t="s">
        <v>389</v>
      </c>
      <c r="U501" s="44">
        <v>-72.394148999999999</v>
      </c>
      <c r="V501" s="44">
        <v>5.3510260000000001</v>
      </c>
    </row>
    <row r="502" spans="1:22" ht="15.75" hidden="1" customHeight="1">
      <c r="A502" s="48">
        <v>615</v>
      </c>
      <c r="B502" s="24" t="s">
        <v>67</v>
      </c>
      <c r="C502" s="24" t="s">
        <v>367</v>
      </c>
      <c r="D502" s="25" t="s">
        <v>68</v>
      </c>
      <c r="E502" s="24">
        <v>12</v>
      </c>
      <c r="F502" s="24">
        <v>4</v>
      </c>
      <c r="G502" s="43">
        <v>2.35</v>
      </c>
      <c r="H502" s="43">
        <v>0.74802800000000003</v>
      </c>
      <c r="I502" s="26">
        <v>10</v>
      </c>
      <c r="J502" s="26">
        <v>5</v>
      </c>
      <c r="K502" s="27">
        <v>2149310.2576000001</v>
      </c>
      <c r="L502" s="27">
        <v>5067099.3452000003</v>
      </c>
      <c r="M502" s="28">
        <v>0.439467</v>
      </c>
      <c r="N502" s="29">
        <v>4.0079349999999998</v>
      </c>
      <c r="O502" s="25">
        <v>0.76</v>
      </c>
      <c r="P502" s="35">
        <v>78.539816000000002</v>
      </c>
      <c r="Q502" s="44" t="s">
        <v>70</v>
      </c>
      <c r="R502" s="44" t="s">
        <v>109</v>
      </c>
      <c r="S502" s="44" t="s">
        <v>52</v>
      </c>
      <c r="T502" s="44" t="s">
        <v>389</v>
      </c>
      <c r="U502" s="44">
        <v>-72.394142000000002</v>
      </c>
      <c r="V502" s="44">
        <v>5.3510070000000001</v>
      </c>
    </row>
    <row r="503" spans="1:22" ht="15.75" hidden="1" customHeight="1">
      <c r="A503" s="48">
        <v>616</v>
      </c>
      <c r="B503" s="24" t="s">
        <v>106</v>
      </c>
      <c r="C503" s="24" t="s">
        <v>342</v>
      </c>
      <c r="D503" s="25" t="s">
        <v>20</v>
      </c>
      <c r="E503" s="24">
        <v>13</v>
      </c>
      <c r="F503" s="24">
        <v>6</v>
      </c>
      <c r="G503" s="43">
        <v>2.57</v>
      </c>
      <c r="H503" s="43">
        <v>0.81805600000000001</v>
      </c>
      <c r="I503" s="26">
        <v>9</v>
      </c>
      <c r="J503" s="26">
        <v>4.5</v>
      </c>
      <c r="K503" s="27">
        <v>2149308.2255000002</v>
      </c>
      <c r="L503" s="27">
        <v>5067101.1517000003</v>
      </c>
      <c r="M503" s="28">
        <v>0.52560099999999998</v>
      </c>
      <c r="N503" s="29">
        <v>5.1929400000000001</v>
      </c>
      <c r="O503" s="25">
        <v>0.76</v>
      </c>
      <c r="P503" s="35">
        <v>63.617251000000003</v>
      </c>
      <c r="Q503" s="44" t="s">
        <v>70</v>
      </c>
      <c r="R503" s="44" t="s">
        <v>109</v>
      </c>
      <c r="S503" s="44" t="s">
        <v>52</v>
      </c>
      <c r="T503" s="44" t="s">
        <v>389</v>
      </c>
      <c r="U503" s="44">
        <v>-72.394126</v>
      </c>
      <c r="V503" s="44">
        <v>5.3509890000000002</v>
      </c>
    </row>
    <row r="504" spans="1:22" ht="15.75" hidden="1" customHeight="1">
      <c r="A504" s="48">
        <v>617</v>
      </c>
      <c r="B504" s="24" t="s">
        <v>60</v>
      </c>
      <c r="C504" s="24" t="s">
        <v>398</v>
      </c>
      <c r="D504" s="25" t="s">
        <v>398</v>
      </c>
      <c r="E504" s="24">
        <v>10</v>
      </c>
      <c r="F504" s="24">
        <v>4</v>
      </c>
      <c r="G504" s="43">
        <v>0.64</v>
      </c>
      <c r="H504" s="43">
        <v>0.20371800000000001</v>
      </c>
      <c r="I504" s="26" t="s">
        <v>398</v>
      </c>
      <c r="J504" s="26">
        <v>0</v>
      </c>
      <c r="K504" s="27">
        <v>2149306.1351000001</v>
      </c>
      <c r="L504" s="27">
        <v>5067095.0752999997</v>
      </c>
      <c r="M504" s="28">
        <v>3.2594999999999999E-2</v>
      </c>
      <c r="N504" s="29">
        <v>0.247721</v>
      </c>
      <c r="O504" s="25">
        <v>0.76</v>
      </c>
      <c r="P504" s="35">
        <v>0</v>
      </c>
      <c r="Q504" s="44" t="s">
        <v>231</v>
      </c>
      <c r="R504" s="44" t="s">
        <v>109</v>
      </c>
      <c r="S504" s="44" t="s">
        <v>52</v>
      </c>
      <c r="T504" s="44" t="s">
        <v>324</v>
      </c>
      <c r="U504" s="44">
        <v>-72.394181000000003</v>
      </c>
      <c r="V504" s="44">
        <v>5.3509700000000002</v>
      </c>
    </row>
    <row r="505" spans="1:22" ht="15.75" hidden="1" customHeight="1">
      <c r="A505" s="48">
        <v>619</v>
      </c>
      <c r="B505" s="24" t="s">
        <v>19</v>
      </c>
      <c r="C505" s="24" t="s">
        <v>335</v>
      </c>
      <c r="D505" s="25" t="s">
        <v>20</v>
      </c>
      <c r="E505" s="24">
        <v>11</v>
      </c>
      <c r="F505" s="24">
        <v>4</v>
      </c>
      <c r="G505" s="43">
        <v>0.52</v>
      </c>
      <c r="H505" s="43">
        <v>0.165521</v>
      </c>
      <c r="I505" s="26">
        <v>7</v>
      </c>
      <c r="J505" s="26">
        <v>3.5</v>
      </c>
      <c r="K505" s="27">
        <v>2149282.6444000001</v>
      </c>
      <c r="L505" s="27">
        <v>5067109.0729999999</v>
      </c>
      <c r="M505" s="28">
        <v>2.1517999999999999E-2</v>
      </c>
      <c r="N505" s="29">
        <v>0.17988799999999999</v>
      </c>
      <c r="O505" s="25">
        <v>0.76</v>
      </c>
      <c r="P505" s="35">
        <v>38.48451</v>
      </c>
      <c r="Q505" s="44" t="s">
        <v>398</v>
      </c>
      <c r="R505" s="44" t="s">
        <v>109</v>
      </c>
      <c r="S505" s="44" t="s">
        <v>52</v>
      </c>
      <c r="T505" s="44" t="s">
        <v>389</v>
      </c>
      <c r="U505" s="44">
        <v>-72.394054999999994</v>
      </c>
      <c r="V505" s="44">
        <v>5.3507569999999998</v>
      </c>
    </row>
    <row r="506" spans="1:22" ht="15.75" hidden="1" customHeight="1">
      <c r="A506" s="48">
        <v>620</v>
      </c>
      <c r="B506" s="24" t="s">
        <v>26</v>
      </c>
      <c r="C506" s="24" t="s">
        <v>357</v>
      </c>
      <c r="D506" s="25" t="s">
        <v>326</v>
      </c>
      <c r="E506" s="24">
        <v>12</v>
      </c>
      <c r="F506" s="24">
        <v>6</v>
      </c>
      <c r="G506" s="43">
        <v>1.0900000000000001</v>
      </c>
      <c r="H506" s="43">
        <v>0.34695799999999999</v>
      </c>
      <c r="I506" s="26">
        <v>6</v>
      </c>
      <c r="J506" s="26">
        <v>3</v>
      </c>
      <c r="K506" s="27">
        <v>2149281.4193000002</v>
      </c>
      <c r="L506" s="27">
        <v>5067110.7520000003</v>
      </c>
      <c r="M506" s="28">
        <v>9.4546000000000005E-2</v>
      </c>
      <c r="N506" s="29">
        <v>0.862259</v>
      </c>
      <c r="O506" s="25">
        <v>0.76</v>
      </c>
      <c r="P506" s="35">
        <v>28.274334</v>
      </c>
      <c r="Q506" s="44" t="s">
        <v>398</v>
      </c>
      <c r="R506" s="44" t="s">
        <v>109</v>
      </c>
      <c r="S506" s="44" t="s">
        <v>21</v>
      </c>
      <c r="T506" s="44" t="s">
        <v>389</v>
      </c>
      <c r="U506" s="44">
        <v>-72.394039000000006</v>
      </c>
      <c r="V506" s="44">
        <v>5.350746</v>
      </c>
    </row>
    <row r="507" spans="1:22" ht="15.75" hidden="1" customHeight="1">
      <c r="A507" s="48">
        <v>621</v>
      </c>
      <c r="B507" s="24" t="s">
        <v>26</v>
      </c>
      <c r="C507" s="24" t="s">
        <v>357</v>
      </c>
      <c r="D507" s="25" t="s">
        <v>326</v>
      </c>
      <c r="E507" s="24">
        <v>12</v>
      </c>
      <c r="F507" s="24">
        <v>5</v>
      </c>
      <c r="G507" s="43">
        <v>0.7</v>
      </c>
      <c r="H507" s="43">
        <v>0.22281699999999999</v>
      </c>
      <c r="I507" s="26">
        <v>6</v>
      </c>
      <c r="J507" s="26">
        <v>3</v>
      </c>
      <c r="K507" s="27">
        <v>2149277.2371999999</v>
      </c>
      <c r="L507" s="27">
        <v>5067112.7248</v>
      </c>
      <c r="M507" s="28">
        <v>3.8993E-2</v>
      </c>
      <c r="N507" s="29">
        <v>0.35561599999999999</v>
      </c>
      <c r="O507" s="25">
        <v>0.76</v>
      </c>
      <c r="P507" s="35">
        <v>28.274334</v>
      </c>
      <c r="Q507" s="44" t="s">
        <v>398</v>
      </c>
      <c r="R507" s="44" t="s">
        <v>109</v>
      </c>
      <c r="S507" s="44" t="s">
        <v>21</v>
      </c>
      <c r="T507" s="44" t="s">
        <v>389</v>
      </c>
      <c r="U507" s="44">
        <v>-72.394022000000007</v>
      </c>
      <c r="V507" s="44">
        <v>5.350708</v>
      </c>
    </row>
    <row r="508" spans="1:22" ht="15.75" hidden="1" customHeight="1">
      <c r="A508" s="48">
        <v>622</v>
      </c>
      <c r="B508" s="24" t="s">
        <v>26</v>
      </c>
      <c r="C508" s="24" t="s">
        <v>357</v>
      </c>
      <c r="D508" s="25" t="s">
        <v>326</v>
      </c>
      <c r="E508" s="24">
        <v>12</v>
      </c>
      <c r="F508" s="24">
        <v>5</v>
      </c>
      <c r="G508" s="43">
        <v>1.52</v>
      </c>
      <c r="H508" s="43">
        <v>0.48383100000000001</v>
      </c>
      <c r="I508" s="26">
        <v>10</v>
      </c>
      <c r="J508" s="26">
        <v>5</v>
      </c>
      <c r="K508" s="27">
        <v>2149255.1620999998</v>
      </c>
      <c r="L508" s="27">
        <v>5067130.4559000004</v>
      </c>
      <c r="M508" s="28">
        <v>0.18385599999999999</v>
      </c>
      <c r="N508" s="29">
        <v>1.6767650000000001</v>
      </c>
      <c r="O508" s="25">
        <v>0.76</v>
      </c>
      <c r="P508" s="35">
        <v>78.539816000000002</v>
      </c>
      <c r="Q508" s="44" t="s">
        <v>398</v>
      </c>
      <c r="R508" s="44" t="s">
        <v>109</v>
      </c>
      <c r="S508" s="44" t="s">
        <v>21</v>
      </c>
      <c r="T508" s="44" t="s">
        <v>389</v>
      </c>
      <c r="U508" s="44">
        <v>-72.393861999999999</v>
      </c>
      <c r="V508" s="44">
        <v>5.3505079999999996</v>
      </c>
    </row>
    <row r="509" spans="1:22" ht="15.75" hidden="1" customHeight="1">
      <c r="A509" s="48">
        <v>623</v>
      </c>
      <c r="B509" s="24" t="s">
        <v>26</v>
      </c>
      <c r="C509" s="24" t="s">
        <v>357</v>
      </c>
      <c r="D509" s="25" t="s">
        <v>326</v>
      </c>
      <c r="E509" s="24">
        <v>10</v>
      </c>
      <c r="F509" s="24">
        <v>5</v>
      </c>
      <c r="G509" s="43">
        <v>0.45</v>
      </c>
      <c r="H509" s="43">
        <v>0.14323900000000001</v>
      </c>
      <c r="I509" s="26">
        <v>8</v>
      </c>
      <c r="J509" s="26">
        <v>4</v>
      </c>
      <c r="K509" s="27">
        <v>2149258.8075000001</v>
      </c>
      <c r="L509" s="27">
        <v>5067141.0420000004</v>
      </c>
      <c r="M509" s="28">
        <v>1.6114E-2</v>
      </c>
      <c r="N509" s="29">
        <v>0.12247</v>
      </c>
      <c r="O509" s="25">
        <v>0.76</v>
      </c>
      <c r="P509" s="35">
        <v>50.265481999999999</v>
      </c>
      <c r="Q509" s="44" t="s">
        <v>398</v>
      </c>
      <c r="R509" s="44" t="s">
        <v>109</v>
      </c>
      <c r="S509" s="44" t="s">
        <v>21</v>
      </c>
      <c r="T509" s="44" t="s">
        <v>389</v>
      </c>
      <c r="U509" s="44">
        <v>-72.393765999999999</v>
      </c>
      <c r="V509" s="44">
        <v>5.3505409999999998</v>
      </c>
    </row>
    <row r="510" spans="1:22" ht="15.75" hidden="1" customHeight="1">
      <c r="A510" s="48">
        <v>624</v>
      </c>
      <c r="B510" s="24" t="s">
        <v>26</v>
      </c>
      <c r="C510" s="24" t="s">
        <v>357</v>
      </c>
      <c r="D510" s="25" t="s">
        <v>326</v>
      </c>
      <c r="E510" s="24">
        <v>10</v>
      </c>
      <c r="F510" s="24">
        <v>5</v>
      </c>
      <c r="G510" s="43">
        <v>0.77</v>
      </c>
      <c r="H510" s="43">
        <v>0.24509900000000001</v>
      </c>
      <c r="I510" s="26">
        <v>10</v>
      </c>
      <c r="J510" s="26">
        <v>5</v>
      </c>
      <c r="K510" s="27">
        <v>2149256.6616000002</v>
      </c>
      <c r="L510" s="27">
        <v>5067147.1830000002</v>
      </c>
      <c r="M510" s="28">
        <v>4.7181000000000001E-2</v>
      </c>
      <c r="N510" s="29">
        <v>0.35857899999999998</v>
      </c>
      <c r="O510" s="25">
        <v>0.76</v>
      </c>
      <c r="P510" s="35">
        <v>78.539816000000002</v>
      </c>
      <c r="Q510" s="44" t="s">
        <v>398</v>
      </c>
      <c r="R510" s="44" t="s">
        <v>109</v>
      </c>
      <c r="S510" s="44" t="s">
        <v>21</v>
      </c>
      <c r="T510" s="44" t="s">
        <v>389</v>
      </c>
      <c r="U510" s="44">
        <v>-72.393710999999996</v>
      </c>
      <c r="V510" s="44">
        <v>5.3505219999999998</v>
      </c>
    </row>
    <row r="511" spans="1:22" ht="15.75" hidden="1" customHeight="1">
      <c r="A511" s="48">
        <v>625</v>
      </c>
      <c r="B511" s="24" t="s">
        <v>30</v>
      </c>
      <c r="C511" s="24" t="s">
        <v>349</v>
      </c>
      <c r="D511" s="25" t="s">
        <v>31</v>
      </c>
      <c r="E511" s="24">
        <v>10</v>
      </c>
      <c r="F511" s="24">
        <v>4</v>
      </c>
      <c r="G511" s="43">
        <v>0.49</v>
      </c>
      <c r="H511" s="43">
        <v>0.155972</v>
      </c>
      <c r="I511" s="26">
        <v>5</v>
      </c>
      <c r="J511" s="26">
        <v>2.5</v>
      </c>
      <c r="K511" s="27">
        <v>2149264.8821999999</v>
      </c>
      <c r="L511" s="27">
        <v>5067150.1206</v>
      </c>
      <c r="M511" s="28">
        <v>1.9106999999999999E-2</v>
      </c>
      <c r="N511" s="29">
        <v>0.14521000000000001</v>
      </c>
      <c r="O511" s="25">
        <v>0.76</v>
      </c>
      <c r="P511" s="35">
        <v>19.634954</v>
      </c>
      <c r="Q511" s="44" t="s">
        <v>398</v>
      </c>
      <c r="R511" s="44" t="s">
        <v>402</v>
      </c>
      <c r="S511" s="44" t="s">
        <v>21</v>
      </c>
      <c r="T511" s="44" t="s">
        <v>389</v>
      </c>
      <c r="U511" s="44">
        <v>-72.393683999999993</v>
      </c>
      <c r="V511" s="44">
        <v>5.3505960000000004</v>
      </c>
    </row>
    <row r="512" spans="1:22" ht="15.75" hidden="1" customHeight="1">
      <c r="A512" s="48">
        <v>626</v>
      </c>
      <c r="B512" s="24" t="s">
        <v>26</v>
      </c>
      <c r="C512" s="24" t="s">
        <v>357</v>
      </c>
      <c r="D512" s="25" t="s">
        <v>326</v>
      </c>
      <c r="E512" s="24">
        <v>12</v>
      </c>
      <c r="F512" s="24">
        <v>5</v>
      </c>
      <c r="G512" s="43">
        <v>1.4</v>
      </c>
      <c r="H512" s="43">
        <v>0.44563399999999997</v>
      </c>
      <c r="I512" s="26">
        <v>9</v>
      </c>
      <c r="J512" s="26">
        <v>4.5</v>
      </c>
      <c r="K512" s="27">
        <v>2149240.2932000002</v>
      </c>
      <c r="L512" s="27">
        <v>5067159.5996000003</v>
      </c>
      <c r="M512" s="28">
        <v>0.155972</v>
      </c>
      <c r="N512" s="29">
        <v>1.422463</v>
      </c>
      <c r="O512" s="25">
        <v>0.76</v>
      </c>
      <c r="P512" s="35">
        <v>63.617251000000003</v>
      </c>
      <c r="Q512" s="44" t="s">
        <v>398</v>
      </c>
      <c r="R512" s="44" t="s">
        <v>109</v>
      </c>
      <c r="S512" s="44" t="s">
        <v>21</v>
      </c>
      <c r="T512" s="44" t="s">
        <v>389</v>
      </c>
      <c r="U512" s="44">
        <v>-72.393598999999995</v>
      </c>
      <c r="V512" s="44">
        <v>5.3503740000000004</v>
      </c>
    </row>
    <row r="513" spans="1:22" ht="15.75" hidden="1" customHeight="1">
      <c r="A513" s="48">
        <v>627</v>
      </c>
      <c r="B513" s="24" t="s">
        <v>191</v>
      </c>
      <c r="C513" s="24" t="s">
        <v>352</v>
      </c>
      <c r="D513" s="25" t="s">
        <v>130</v>
      </c>
      <c r="E513" s="24">
        <v>4</v>
      </c>
      <c r="F513" s="24">
        <v>2</v>
      </c>
      <c r="G513" s="43">
        <v>0.33</v>
      </c>
      <c r="H513" s="43">
        <v>0.105042</v>
      </c>
      <c r="I513" s="26">
        <v>2</v>
      </c>
      <c r="J513" s="26">
        <v>1</v>
      </c>
      <c r="K513" s="27">
        <v>2149241.5758000002</v>
      </c>
      <c r="L513" s="27">
        <v>5067158.9143000003</v>
      </c>
      <c r="M513" s="28">
        <v>8.6660000000000001E-3</v>
      </c>
      <c r="N513" s="29">
        <v>2.6345E-2</v>
      </c>
      <c r="O513" s="25">
        <v>0.76</v>
      </c>
      <c r="P513" s="35">
        <v>3.1415929999999999</v>
      </c>
      <c r="Q513" s="44" t="s">
        <v>398</v>
      </c>
      <c r="R513" s="44" t="s">
        <v>109</v>
      </c>
      <c r="S513" s="44" t="s">
        <v>21</v>
      </c>
      <c r="T513" s="44" t="s">
        <v>389</v>
      </c>
      <c r="U513" s="44">
        <v>-72.393604999999994</v>
      </c>
      <c r="V513" s="44">
        <v>5.3503850000000002</v>
      </c>
    </row>
    <row r="514" spans="1:22" ht="15.75" hidden="1" customHeight="1">
      <c r="A514" s="48">
        <v>628</v>
      </c>
      <c r="B514" s="24" t="s">
        <v>107</v>
      </c>
      <c r="C514" s="24" t="s">
        <v>355</v>
      </c>
      <c r="D514" s="25" t="s">
        <v>31</v>
      </c>
      <c r="E514" s="24">
        <v>10</v>
      </c>
      <c r="F514" s="24">
        <v>4</v>
      </c>
      <c r="G514" s="43">
        <v>1.05</v>
      </c>
      <c r="H514" s="43">
        <v>0.33422499999999999</v>
      </c>
      <c r="I514" s="26">
        <v>12</v>
      </c>
      <c r="J514" s="26">
        <v>6</v>
      </c>
      <c r="K514" s="27">
        <v>2149239.2242999999</v>
      </c>
      <c r="L514" s="27">
        <v>5067143.6032999996</v>
      </c>
      <c r="M514" s="28">
        <v>8.7734000000000006E-2</v>
      </c>
      <c r="N514" s="29">
        <v>0.66678000000000004</v>
      </c>
      <c r="O514" s="25">
        <v>0.76</v>
      </c>
      <c r="P514" s="35">
        <v>113.097336</v>
      </c>
      <c r="Q514" s="44" t="s">
        <v>398</v>
      </c>
      <c r="R514" s="44" t="s">
        <v>109</v>
      </c>
      <c r="S514" s="44" t="s">
        <v>52</v>
      </c>
      <c r="T514" s="44" t="s">
        <v>389</v>
      </c>
      <c r="U514" s="44">
        <v>-72.393743000000001</v>
      </c>
      <c r="V514" s="44">
        <v>5.3503639999999999</v>
      </c>
    </row>
    <row r="515" spans="1:22" ht="15.75" hidden="1" customHeight="1">
      <c r="A515" s="49">
        <v>629</v>
      </c>
      <c r="B515" s="28" t="s">
        <v>168</v>
      </c>
      <c r="C515" s="28" t="s">
        <v>347</v>
      </c>
      <c r="D515" s="25" t="s">
        <v>169</v>
      </c>
      <c r="E515" s="24">
        <v>6</v>
      </c>
      <c r="F515" s="24">
        <v>2</v>
      </c>
      <c r="G515" s="43">
        <v>0.3</v>
      </c>
      <c r="H515" s="43">
        <v>9.5492999999999995E-2</v>
      </c>
      <c r="I515" s="26">
        <v>5</v>
      </c>
      <c r="J515" s="26">
        <v>2.5</v>
      </c>
      <c r="K515" s="27">
        <v>2149234.0189999999</v>
      </c>
      <c r="L515" s="27">
        <v>5067144.9165000003</v>
      </c>
      <c r="M515" s="28">
        <v>7.162E-3</v>
      </c>
      <c r="N515" s="29">
        <v>3.2659000000000001E-2</v>
      </c>
      <c r="O515" s="25">
        <v>0.76</v>
      </c>
      <c r="P515" s="35">
        <v>19.634954</v>
      </c>
      <c r="Q515" s="44" t="s">
        <v>398</v>
      </c>
      <c r="R515" s="44" t="s">
        <v>109</v>
      </c>
      <c r="S515" s="44" t="s">
        <v>52</v>
      </c>
      <c r="T515" s="44" t="s">
        <v>389</v>
      </c>
      <c r="U515" s="44">
        <v>-72.393731000000002</v>
      </c>
      <c r="V515" s="44">
        <v>5.3503170000000004</v>
      </c>
    </row>
    <row r="516" spans="1:22" ht="15.75" hidden="1" customHeight="1">
      <c r="A516" s="48">
        <v>630</v>
      </c>
      <c r="B516" s="24" t="s">
        <v>30</v>
      </c>
      <c r="C516" s="24" t="s">
        <v>349</v>
      </c>
      <c r="D516" s="25" t="s">
        <v>31</v>
      </c>
      <c r="E516" s="24">
        <v>12</v>
      </c>
      <c r="F516" s="24">
        <v>4</v>
      </c>
      <c r="G516" s="43">
        <v>3.2</v>
      </c>
      <c r="H516" s="43">
        <v>1.0185919999999999</v>
      </c>
      <c r="I516" s="26">
        <v>12</v>
      </c>
      <c r="J516" s="26">
        <v>6</v>
      </c>
      <c r="K516" s="27">
        <v>2149233.3906999999</v>
      </c>
      <c r="L516" s="27">
        <v>5067139.5674999999</v>
      </c>
      <c r="M516" s="28">
        <v>0.81487299999999996</v>
      </c>
      <c r="N516" s="29">
        <v>7.4316449999999996</v>
      </c>
      <c r="O516" s="25">
        <v>0.76</v>
      </c>
      <c r="P516" s="35">
        <v>113.097336</v>
      </c>
      <c r="Q516" s="44" t="s">
        <v>238</v>
      </c>
      <c r="R516" s="44" t="s">
        <v>109</v>
      </c>
      <c r="S516" s="44" t="s">
        <v>52</v>
      </c>
      <c r="T516" s="44" t="s">
        <v>389</v>
      </c>
      <c r="U516" s="44">
        <v>-72.393780000000007</v>
      </c>
      <c r="V516" s="44">
        <v>5.3503109999999996</v>
      </c>
    </row>
    <row r="517" spans="1:22" ht="15.75" hidden="1" customHeight="1">
      <c r="A517" s="49">
        <v>631</v>
      </c>
      <c r="B517" s="28" t="s">
        <v>19</v>
      </c>
      <c r="C517" s="28" t="s">
        <v>335</v>
      </c>
      <c r="D517" s="25" t="s">
        <v>20</v>
      </c>
      <c r="E517" s="28">
        <v>10</v>
      </c>
      <c r="F517" s="24">
        <v>3</v>
      </c>
      <c r="G517" s="43">
        <v>0.76</v>
      </c>
      <c r="H517" s="43">
        <v>0.24191599999999999</v>
      </c>
      <c r="I517" s="26">
        <v>9</v>
      </c>
      <c r="J517" s="26">
        <v>4.5</v>
      </c>
      <c r="K517" s="27">
        <v>2149227.4369000001</v>
      </c>
      <c r="L517" s="27">
        <v>5067171.1255000001</v>
      </c>
      <c r="M517" s="28">
        <v>4.5963999999999998E-2</v>
      </c>
      <c r="N517" s="29">
        <v>0.34932600000000003</v>
      </c>
      <c r="O517" s="25">
        <v>0.76</v>
      </c>
      <c r="P517" s="35">
        <v>63.617251000000003</v>
      </c>
      <c r="Q517" s="44" t="s">
        <v>398</v>
      </c>
      <c r="R517" s="44" t="s">
        <v>109</v>
      </c>
      <c r="S517" s="44" t="s">
        <v>52</v>
      </c>
      <c r="T517" s="44" t="s">
        <v>389</v>
      </c>
      <c r="U517" s="44">
        <v>-72.393495000000001</v>
      </c>
      <c r="V517" s="44">
        <v>5.350257</v>
      </c>
    </row>
    <row r="518" spans="1:22" ht="15.75" hidden="1" customHeight="1">
      <c r="A518" s="49">
        <v>632</v>
      </c>
      <c r="B518" s="28" t="s">
        <v>26</v>
      </c>
      <c r="C518" s="28" t="s">
        <v>357</v>
      </c>
      <c r="D518" s="25" t="s">
        <v>326</v>
      </c>
      <c r="E518" s="28">
        <v>10</v>
      </c>
      <c r="F518" s="24">
        <v>5</v>
      </c>
      <c r="G518" s="43">
        <v>1.38</v>
      </c>
      <c r="H518" s="43">
        <v>0.43926799999999999</v>
      </c>
      <c r="I518" s="26">
        <v>6</v>
      </c>
      <c r="J518" s="26">
        <v>3</v>
      </c>
      <c r="K518" s="27">
        <v>2149225.9262000001</v>
      </c>
      <c r="L518" s="27">
        <v>5067176.3710000003</v>
      </c>
      <c r="M518" s="28">
        <v>0.15154699999999999</v>
      </c>
      <c r="N518" s="29">
        <v>1.1517599999999999</v>
      </c>
      <c r="O518" s="25">
        <v>0.76</v>
      </c>
      <c r="P518" s="35">
        <v>28.274334</v>
      </c>
      <c r="Q518" s="44" t="s">
        <v>398</v>
      </c>
      <c r="R518" s="44" t="s">
        <v>109</v>
      </c>
      <c r="S518" s="44" t="s">
        <v>21</v>
      </c>
      <c r="T518" s="44" t="s">
        <v>389</v>
      </c>
      <c r="U518" s="44">
        <v>-72.393446999999995</v>
      </c>
      <c r="V518" s="44">
        <v>5.3502429999999999</v>
      </c>
    </row>
    <row r="519" spans="1:22" ht="15.75" hidden="1" customHeight="1">
      <c r="A519" s="48">
        <v>633</v>
      </c>
      <c r="B519" s="24" t="s">
        <v>60</v>
      </c>
      <c r="C519" s="24" t="s">
        <v>398</v>
      </c>
      <c r="D519" s="25" t="s">
        <v>398</v>
      </c>
      <c r="E519" s="28">
        <v>16</v>
      </c>
      <c r="F519" s="24">
        <v>9</v>
      </c>
      <c r="G519" s="43">
        <v>1</v>
      </c>
      <c r="H519" s="43">
        <v>0.31830999999999998</v>
      </c>
      <c r="I519" s="26" t="s">
        <v>398</v>
      </c>
      <c r="J519" s="26">
        <v>0</v>
      </c>
      <c r="K519" s="27">
        <v>2149221.7974</v>
      </c>
      <c r="L519" s="27">
        <v>5067167.9446</v>
      </c>
      <c r="M519" s="28">
        <v>7.9576999999999995E-2</v>
      </c>
      <c r="N519" s="29">
        <v>0.96766200000000002</v>
      </c>
      <c r="O519" s="25">
        <v>0.76</v>
      </c>
      <c r="P519" s="34">
        <v>0</v>
      </c>
      <c r="Q519" s="44" t="s">
        <v>398</v>
      </c>
      <c r="R519" s="44" t="s">
        <v>109</v>
      </c>
      <c r="S519" s="44" t="s">
        <v>52</v>
      </c>
      <c r="T519" s="44" t="s">
        <v>324</v>
      </c>
      <c r="U519" s="44">
        <v>-72.393523999999999</v>
      </c>
      <c r="V519" s="44">
        <v>5.350206</v>
      </c>
    </row>
    <row r="520" spans="1:22" ht="15.75" hidden="1" customHeight="1">
      <c r="A520" s="48">
        <v>634</v>
      </c>
      <c r="B520" s="24" t="s">
        <v>26</v>
      </c>
      <c r="C520" s="24" t="s">
        <v>357</v>
      </c>
      <c r="D520" s="25" t="s">
        <v>326</v>
      </c>
      <c r="E520" s="28">
        <v>10</v>
      </c>
      <c r="F520" s="24">
        <v>4</v>
      </c>
      <c r="G520" s="43">
        <v>0.63</v>
      </c>
      <c r="H520" s="43">
        <v>0.20053499999999999</v>
      </c>
      <c r="I520" s="26">
        <v>8</v>
      </c>
      <c r="J520" s="26">
        <v>4</v>
      </c>
      <c r="K520" s="27">
        <v>2149219.3698</v>
      </c>
      <c r="L520" s="27">
        <v>5067172.3635</v>
      </c>
      <c r="M520" s="28">
        <v>3.1584000000000001E-2</v>
      </c>
      <c r="N520" s="29">
        <v>0.240041</v>
      </c>
      <c r="O520" s="25">
        <v>0.76</v>
      </c>
      <c r="P520" s="34">
        <v>50.265481999999999</v>
      </c>
      <c r="Q520" s="44" t="s">
        <v>398</v>
      </c>
      <c r="R520" s="44" t="s">
        <v>109</v>
      </c>
      <c r="S520" s="44" t="s">
        <v>21</v>
      </c>
      <c r="T520" s="44" t="s">
        <v>389</v>
      </c>
      <c r="U520" s="44">
        <v>-72.393484000000001</v>
      </c>
      <c r="V520" s="44">
        <v>5.3501839999999996</v>
      </c>
    </row>
    <row r="521" spans="1:22" ht="15.75" hidden="1" customHeight="1">
      <c r="A521" s="48">
        <v>635</v>
      </c>
      <c r="B521" s="24" t="s">
        <v>38</v>
      </c>
      <c r="C521" s="24" t="s">
        <v>365</v>
      </c>
      <c r="D521" s="25" t="s">
        <v>39</v>
      </c>
      <c r="E521" s="28">
        <v>12</v>
      </c>
      <c r="F521" s="24">
        <v>4</v>
      </c>
      <c r="G521" s="43">
        <v>0.85</v>
      </c>
      <c r="H521" s="43">
        <v>0.270563</v>
      </c>
      <c r="I521" s="26">
        <v>10</v>
      </c>
      <c r="J521" s="26">
        <v>5</v>
      </c>
      <c r="K521" s="27">
        <v>2149215.7711999998</v>
      </c>
      <c r="L521" s="27">
        <v>5067165.3558</v>
      </c>
      <c r="M521" s="28">
        <v>5.7494999999999997E-2</v>
      </c>
      <c r="N521" s="29">
        <v>0.52435200000000004</v>
      </c>
      <c r="O521" s="25">
        <v>0.76</v>
      </c>
      <c r="P521" s="34">
        <v>78.539816000000002</v>
      </c>
      <c r="Q521" s="44" t="s">
        <v>398</v>
      </c>
      <c r="R521" s="44" t="s">
        <v>109</v>
      </c>
      <c r="S521" s="44" t="s">
        <v>52</v>
      </c>
      <c r="T521" s="44" t="s">
        <v>389</v>
      </c>
      <c r="U521" s="44">
        <v>-72.393546999999998</v>
      </c>
      <c r="V521" s="44">
        <v>5.3501519999999996</v>
      </c>
    </row>
    <row r="522" spans="1:22" ht="15.75" hidden="1" customHeight="1">
      <c r="A522" s="49">
        <v>636</v>
      </c>
      <c r="B522" s="28" t="s">
        <v>26</v>
      </c>
      <c r="C522" s="28" t="s">
        <v>357</v>
      </c>
      <c r="D522" s="25" t="s">
        <v>326</v>
      </c>
      <c r="E522" s="28">
        <v>10</v>
      </c>
      <c r="F522" s="24">
        <v>5</v>
      </c>
      <c r="G522" s="43">
        <v>0.36</v>
      </c>
      <c r="H522" s="43">
        <v>0.114592</v>
      </c>
      <c r="I522" s="26">
        <v>8</v>
      </c>
      <c r="J522" s="26">
        <v>4</v>
      </c>
      <c r="K522" s="27">
        <v>2149207.6998000001</v>
      </c>
      <c r="L522" s="27">
        <v>5067173.1266999999</v>
      </c>
      <c r="M522" s="28">
        <v>1.0312999999999999E-2</v>
      </c>
      <c r="N522" s="29">
        <v>7.8381000000000006E-2</v>
      </c>
      <c r="O522" s="25">
        <v>0.76</v>
      </c>
      <c r="P522" s="34">
        <v>50.265481999999999</v>
      </c>
      <c r="Q522" s="44" t="s">
        <v>398</v>
      </c>
      <c r="R522" s="44" t="s">
        <v>109</v>
      </c>
      <c r="S522" s="44" t="s">
        <v>52</v>
      </c>
      <c r="T522" s="44" t="s">
        <v>389</v>
      </c>
      <c r="U522" s="44">
        <v>-72.393477000000004</v>
      </c>
      <c r="V522" s="44">
        <v>5.350079</v>
      </c>
    </row>
    <row r="523" spans="1:22" ht="15.75" hidden="1" customHeight="1">
      <c r="A523" s="48">
        <v>637</v>
      </c>
      <c r="B523" s="24" t="s">
        <v>38</v>
      </c>
      <c r="C523" s="24" t="s">
        <v>365</v>
      </c>
      <c r="D523" s="25" t="s">
        <v>39</v>
      </c>
      <c r="E523" s="24">
        <v>12</v>
      </c>
      <c r="F523" s="24">
        <v>5</v>
      </c>
      <c r="G523" s="43">
        <v>0.92</v>
      </c>
      <c r="H523" s="43">
        <v>0.29284500000000002</v>
      </c>
      <c r="I523" s="26">
        <v>7</v>
      </c>
      <c r="J523" s="26">
        <v>3.5</v>
      </c>
      <c r="K523" s="27">
        <v>2149204.14</v>
      </c>
      <c r="L523" s="27">
        <v>5067175.4095000001</v>
      </c>
      <c r="M523" s="28">
        <v>6.7353999999999997E-2</v>
      </c>
      <c r="N523" s="29">
        <v>0.61427200000000004</v>
      </c>
      <c r="O523" s="25">
        <v>0.76</v>
      </c>
      <c r="P523" s="34">
        <v>38.48451</v>
      </c>
      <c r="Q523" s="44" t="s">
        <v>398</v>
      </c>
      <c r="R523" s="44" t="s">
        <v>109</v>
      </c>
      <c r="S523" s="44" t="s">
        <v>52</v>
      </c>
      <c r="T523" s="44" t="s">
        <v>389</v>
      </c>
      <c r="U523" s="44">
        <v>-72.393456</v>
      </c>
      <c r="V523" s="44">
        <v>5.3500459999999999</v>
      </c>
    </row>
    <row r="524" spans="1:22" ht="15.75" hidden="1" customHeight="1">
      <c r="A524" s="49">
        <v>638</v>
      </c>
      <c r="B524" s="28" t="s">
        <v>26</v>
      </c>
      <c r="C524" s="28" t="s">
        <v>357</v>
      </c>
      <c r="D524" s="25" t="s">
        <v>326</v>
      </c>
      <c r="E524" s="28">
        <v>12</v>
      </c>
      <c r="F524" s="24">
        <v>5</v>
      </c>
      <c r="G524" s="43">
        <v>1.23</v>
      </c>
      <c r="H524" s="43">
        <v>0.39152100000000001</v>
      </c>
      <c r="I524" s="26">
        <v>10</v>
      </c>
      <c r="J524" s="26">
        <v>5</v>
      </c>
      <c r="K524" s="27">
        <v>2149195.6606999999</v>
      </c>
      <c r="L524" s="27">
        <v>5067175.0290000001</v>
      </c>
      <c r="M524" s="28">
        <v>0.120393</v>
      </c>
      <c r="N524" s="29">
        <v>1.097982</v>
      </c>
      <c r="O524" s="25">
        <v>0.76</v>
      </c>
      <c r="P524" s="34">
        <v>78.539816000000002</v>
      </c>
      <c r="Q524" s="44" t="s">
        <v>398</v>
      </c>
      <c r="R524" s="44" t="s">
        <v>109</v>
      </c>
      <c r="S524" s="44" t="s">
        <v>52</v>
      </c>
      <c r="T524" s="44" t="s">
        <v>389</v>
      </c>
      <c r="U524" s="44">
        <v>-72.393460000000005</v>
      </c>
      <c r="V524" s="44">
        <v>5.3499699999999999</v>
      </c>
    </row>
    <row r="525" spans="1:22" ht="15.75" hidden="1" customHeight="1">
      <c r="A525" s="48">
        <v>639</v>
      </c>
      <c r="B525" s="24" t="s">
        <v>38</v>
      </c>
      <c r="C525" s="24" t="s">
        <v>365</v>
      </c>
      <c r="D525" s="25" t="s">
        <v>39</v>
      </c>
      <c r="E525" s="24">
        <v>13</v>
      </c>
      <c r="F525" s="24">
        <v>5</v>
      </c>
      <c r="G525" s="43">
        <v>0.56000000000000005</v>
      </c>
      <c r="H525" s="43">
        <v>0.178254</v>
      </c>
      <c r="I525" s="26">
        <v>8</v>
      </c>
      <c r="J525" s="26">
        <v>4</v>
      </c>
      <c r="K525" s="27">
        <v>2149186.9621000001</v>
      </c>
      <c r="L525" s="27">
        <v>5067185.0005000001</v>
      </c>
      <c r="M525" s="28">
        <v>2.4955000000000001E-2</v>
      </c>
      <c r="N525" s="29">
        <v>0.24656</v>
      </c>
      <c r="O525" s="25">
        <v>0.76</v>
      </c>
      <c r="P525" s="34">
        <v>50.265481999999999</v>
      </c>
      <c r="Q525" s="44" t="s">
        <v>398</v>
      </c>
      <c r="R525" s="44" t="s">
        <v>109</v>
      </c>
      <c r="S525" s="44" t="s">
        <v>52</v>
      </c>
      <c r="T525" s="44" t="s">
        <v>389</v>
      </c>
      <c r="U525" s="44">
        <v>-72.393370000000004</v>
      </c>
      <c r="V525" s="44">
        <v>5.3498910000000004</v>
      </c>
    </row>
    <row r="526" spans="1:22" ht="15.75" hidden="1" customHeight="1">
      <c r="A526" s="48">
        <v>640</v>
      </c>
      <c r="B526" s="24" t="s">
        <v>30</v>
      </c>
      <c r="C526" s="24" t="s">
        <v>349</v>
      </c>
      <c r="D526" s="25" t="s">
        <v>31</v>
      </c>
      <c r="E526" s="24">
        <v>12</v>
      </c>
      <c r="F526" s="24">
        <v>6</v>
      </c>
      <c r="G526" s="43">
        <v>0.93</v>
      </c>
      <c r="H526" s="43">
        <v>0.29602800000000001</v>
      </c>
      <c r="I526" s="26">
        <v>10</v>
      </c>
      <c r="J526" s="26">
        <v>5</v>
      </c>
      <c r="K526" s="27">
        <v>2149181.2713000001</v>
      </c>
      <c r="L526" s="27">
        <v>5067181.4164000005</v>
      </c>
      <c r="M526" s="28">
        <v>6.8826999999999999E-2</v>
      </c>
      <c r="N526" s="29">
        <v>0.62769799999999998</v>
      </c>
      <c r="O526" s="25">
        <v>0.76</v>
      </c>
      <c r="P526" s="34">
        <v>78.539816000000002</v>
      </c>
      <c r="Q526" s="44" t="s">
        <v>398</v>
      </c>
      <c r="R526" s="44" t="s">
        <v>109</v>
      </c>
      <c r="S526" s="44" t="s">
        <v>52</v>
      </c>
      <c r="T526" s="44" t="s">
        <v>389</v>
      </c>
      <c r="U526" s="44">
        <v>-72.393401999999995</v>
      </c>
      <c r="V526" s="44">
        <v>5.3498390000000002</v>
      </c>
    </row>
    <row r="527" spans="1:22" ht="15.75" hidden="1" customHeight="1">
      <c r="A527" s="48">
        <v>641</v>
      </c>
      <c r="B527" s="24" t="s">
        <v>38</v>
      </c>
      <c r="C527" s="24" t="s">
        <v>365</v>
      </c>
      <c r="D527" s="25" t="s">
        <v>39</v>
      </c>
      <c r="E527" s="24">
        <v>12</v>
      </c>
      <c r="F527" s="24">
        <v>5</v>
      </c>
      <c r="G527" s="43">
        <v>1.05</v>
      </c>
      <c r="H527" s="43">
        <v>0.33422499999999999</v>
      </c>
      <c r="I527" s="26">
        <v>10</v>
      </c>
      <c r="J527" s="26">
        <v>5</v>
      </c>
      <c r="K527" s="27">
        <v>2149174.1083999998</v>
      </c>
      <c r="L527" s="27">
        <v>5067184.2298999997</v>
      </c>
      <c r="M527" s="28">
        <v>8.7734000000000006E-2</v>
      </c>
      <c r="N527" s="29">
        <v>0.80013599999999996</v>
      </c>
      <c r="O527" s="25">
        <v>0.76</v>
      </c>
      <c r="P527" s="34">
        <v>78.539816000000002</v>
      </c>
      <c r="Q527" s="44" t="s">
        <v>398</v>
      </c>
      <c r="R527" s="44" t="s">
        <v>109</v>
      </c>
      <c r="S527" s="44" t="s">
        <v>52</v>
      </c>
      <c r="T527" s="44" t="s">
        <v>389</v>
      </c>
      <c r="U527" s="44">
        <v>-72.393377000000001</v>
      </c>
      <c r="V527" s="44">
        <v>5.349774</v>
      </c>
    </row>
    <row r="528" spans="1:22" ht="15.75" hidden="1" customHeight="1">
      <c r="A528" s="49">
        <v>642</v>
      </c>
      <c r="B528" s="28" t="s">
        <v>38</v>
      </c>
      <c r="C528" s="24" t="s">
        <v>365</v>
      </c>
      <c r="D528" s="25" t="s">
        <v>39</v>
      </c>
      <c r="E528" s="28">
        <v>12</v>
      </c>
      <c r="F528" s="24">
        <v>7</v>
      </c>
      <c r="G528" s="43">
        <v>0.78</v>
      </c>
      <c r="H528" s="43">
        <v>0.248282</v>
      </c>
      <c r="I528" s="26">
        <v>9</v>
      </c>
      <c r="J528" s="26">
        <v>4.5</v>
      </c>
      <c r="K528" s="27">
        <v>2149172.4010000001</v>
      </c>
      <c r="L528" s="27">
        <v>5067185.4316999996</v>
      </c>
      <c r="M528" s="28">
        <v>4.8415E-2</v>
      </c>
      <c r="N528" s="29">
        <v>0.44154399999999999</v>
      </c>
      <c r="O528" s="25">
        <v>0.76</v>
      </c>
      <c r="P528" s="34">
        <v>63.617251000000003</v>
      </c>
      <c r="Q528" s="44" t="s">
        <v>398</v>
      </c>
      <c r="R528" s="44" t="s">
        <v>109</v>
      </c>
      <c r="S528" s="44" t="s">
        <v>52</v>
      </c>
      <c r="T528" s="44" t="s">
        <v>389</v>
      </c>
      <c r="U528" s="44">
        <v>-72.393366</v>
      </c>
      <c r="V528" s="44">
        <v>5.3497589999999997</v>
      </c>
    </row>
    <row r="529" spans="1:22" ht="15.75" hidden="1" customHeight="1">
      <c r="A529" s="48">
        <v>643</v>
      </c>
      <c r="B529" s="24" t="s">
        <v>38</v>
      </c>
      <c r="C529" s="28" t="s">
        <v>365</v>
      </c>
      <c r="D529" s="25" t="s">
        <v>39</v>
      </c>
      <c r="E529" s="28">
        <v>12</v>
      </c>
      <c r="F529" s="24">
        <v>7</v>
      </c>
      <c r="G529" s="43">
        <v>0.56999999999999995</v>
      </c>
      <c r="H529" s="43">
        <v>0.18143699999999999</v>
      </c>
      <c r="I529" s="26">
        <v>8</v>
      </c>
      <c r="J529" s="26">
        <v>4</v>
      </c>
      <c r="K529" s="27">
        <v>2149171.9770999998</v>
      </c>
      <c r="L529" s="27">
        <v>5067186.4798999997</v>
      </c>
      <c r="M529" s="28">
        <v>2.5855E-2</v>
      </c>
      <c r="N529" s="29">
        <v>0.235795</v>
      </c>
      <c r="O529" s="25">
        <v>0.76</v>
      </c>
      <c r="P529" s="34">
        <v>50.265481999999999</v>
      </c>
      <c r="Q529" s="44" t="s">
        <v>398</v>
      </c>
      <c r="R529" s="44" t="s">
        <v>109</v>
      </c>
      <c r="S529" s="44" t="s">
        <v>52</v>
      </c>
      <c r="T529" s="44" t="s">
        <v>389</v>
      </c>
      <c r="U529" s="44">
        <v>-72.393356999999995</v>
      </c>
      <c r="V529" s="44">
        <v>5.349755</v>
      </c>
    </row>
    <row r="530" spans="1:22" ht="15.75" hidden="1" customHeight="1">
      <c r="A530" s="48">
        <v>645</v>
      </c>
      <c r="B530" s="24" t="s">
        <v>38</v>
      </c>
      <c r="C530" s="28" t="s">
        <v>365</v>
      </c>
      <c r="D530" s="25" t="s">
        <v>39</v>
      </c>
      <c r="E530" s="28">
        <v>12</v>
      </c>
      <c r="F530" s="24">
        <v>6</v>
      </c>
      <c r="G530" s="43">
        <v>0.78</v>
      </c>
      <c r="H530" s="43">
        <v>0.248282</v>
      </c>
      <c r="I530" s="26">
        <v>7</v>
      </c>
      <c r="J530" s="26">
        <v>3.5</v>
      </c>
      <c r="K530" s="27">
        <v>2149168.8634000001</v>
      </c>
      <c r="L530" s="27">
        <v>5067179.0642999997</v>
      </c>
      <c r="M530" s="28">
        <v>4.8415E-2</v>
      </c>
      <c r="N530" s="29">
        <v>0.44154399999999999</v>
      </c>
      <c r="O530" s="25">
        <v>0.76</v>
      </c>
      <c r="P530" s="34">
        <v>38.48451</v>
      </c>
      <c r="Q530" s="44" t="s">
        <v>398</v>
      </c>
      <c r="R530" s="44" t="s">
        <v>109</v>
      </c>
      <c r="S530" s="44" t="s">
        <v>52</v>
      </c>
      <c r="T530" s="44" t="s">
        <v>389</v>
      </c>
      <c r="U530" s="44">
        <v>-72.393423999999996</v>
      </c>
      <c r="V530" s="44">
        <v>5.3497269999999997</v>
      </c>
    </row>
    <row r="531" spans="1:22" ht="15.75" hidden="1" customHeight="1">
      <c r="A531" s="48">
        <v>646</v>
      </c>
      <c r="B531" s="24" t="s">
        <v>26</v>
      </c>
      <c r="C531" s="28" t="s">
        <v>357</v>
      </c>
      <c r="D531" s="25" t="s">
        <v>326</v>
      </c>
      <c r="E531" s="28">
        <v>9</v>
      </c>
      <c r="F531" s="24">
        <v>5</v>
      </c>
      <c r="G531" s="43">
        <v>0.36</v>
      </c>
      <c r="H531" s="43">
        <v>0.114592</v>
      </c>
      <c r="I531" s="26">
        <v>10</v>
      </c>
      <c r="J531" s="26">
        <v>5</v>
      </c>
      <c r="K531" s="27">
        <v>2149169.2456999999</v>
      </c>
      <c r="L531" s="27">
        <v>5067176.2142000003</v>
      </c>
      <c r="M531" s="28">
        <v>1.0312999999999999E-2</v>
      </c>
      <c r="N531" s="29">
        <v>7.0542999999999995E-2</v>
      </c>
      <c r="O531" s="25">
        <v>0.76</v>
      </c>
      <c r="P531" s="34">
        <v>78.539816000000002</v>
      </c>
      <c r="Q531" s="44" t="s">
        <v>398</v>
      </c>
      <c r="R531" s="44" t="s">
        <v>109</v>
      </c>
      <c r="S531" s="44" t="s">
        <v>52</v>
      </c>
      <c r="T531" s="44" t="s">
        <v>389</v>
      </c>
      <c r="U531" s="44">
        <v>-72.393449000000004</v>
      </c>
      <c r="V531" s="44">
        <v>5.3497310000000002</v>
      </c>
    </row>
    <row r="532" spans="1:22" ht="15.75" hidden="1" customHeight="1">
      <c r="A532" s="57">
        <v>647</v>
      </c>
      <c r="B532" s="56" t="s">
        <v>50</v>
      </c>
      <c r="C532" s="56" t="s">
        <v>373</v>
      </c>
      <c r="D532" s="56" t="s">
        <v>326</v>
      </c>
      <c r="E532" s="56">
        <v>10</v>
      </c>
      <c r="F532" s="56">
        <v>4</v>
      </c>
      <c r="G532" s="58">
        <v>1.1299999999999999</v>
      </c>
      <c r="H532" s="58">
        <v>0.35969000000000001</v>
      </c>
      <c r="I532" s="56">
        <v>11</v>
      </c>
      <c r="J532" s="56">
        <v>5.5</v>
      </c>
      <c r="K532" s="56">
        <v>2149165.1313</v>
      </c>
      <c r="L532" s="56">
        <v>5067169.9671999998</v>
      </c>
      <c r="M532" s="56">
        <v>0.10161199999999999</v>
      </c>
      <c r="N532" s="56">
        <v>0.77225500000000002</v>
      </c>
      <c r="O532" s="56">
        <v>0.76</v>
      </c>
      <c r="P532" s="59">
        <v>95.033178000000007</v>
      </c>
      <c r="Q532" s="60" t="s">
        <v>398</v>
      </c>
      <c r="R532" s="60" t="s">
        <v>109</v>
      </c>
      <c r="S532" s="60" t="s">
        <v>52</v>
      </c>
      <c r="T532" s="60" t="s">
        <v>389</v>
      </c>
      <c r="U532" s="60">
        <v>-72.393506000000002</v>
      </c>
      <c r="V532" s="60">
        <v>5.3496930000000003</v>
      </c>
    </row>
    <row r="533" spans="1:22" ht="15.75" hidden="1" customHeight="1">
      <c r="A533" s="49">
        <v>648</v>
      </c>
      <c r="B533" s="28" t="s">
        <v>26</v>
      </c>
      <c r="C533" s="24" t="s">
        <v>357</v>
      </c>
      <c r="D533" s="25" t="s">
        <v>326</v>
      </c>
      <c r="E533" s="28">
        <v>12</v>
      </c>
      <c r="F533" s="24">
        <v>8</v>
      </c>
      <c r="G533" s="43">
        <v>1.37</v>
      </c>
      <c r="H533" s="43">
        <v>0.436085</v>
      </c>
      <c r="I533" s="26">
        <v>10</v>
      </c>
      <c r="J533" s="26">
        <v>5</v>
      </c>
      <c r="K533" s="27">
        <v>2149172.7837</v>
      </c>
      <c r="L533" s="27">
        <v>5067161.3153999997</v>
      </c>
      <c r="M533" s="28">
        <v>0.14935899999999999</v>
      </c>
      <c r="N533" s="29">
        <v>1.3621540000000001</v>
      </c>
      <c r="O533" s="25">
        <v>0.76</v>
      </c>
      <c r="P533" s="34">
        <v>78.539816000000002</v>
      </c>
      <c r="Q533" s="44" t="s">
        <v>398</v>
      </c>
      <c r="R533" s="44" t="s">
        <v>109</v>
      </c>
      <c r="S533" s="44" t="s">
        <v>52</v>
      </c>
      <c r="T533" s="44" t="s">
        <v>389</v>
      </c>
      <c r="U533" s="44">
        <v>-72.393584000000004</v>
      </c>
      <c r="V533" s="44">
        <v>5.3497630000000003</v>
      </c>
    </row>
    <row r="534" spans="1:22" ht="15.75" hidden="1" customHeight="1">
      <c r="A534" s="48">
        <v>649</v>
      </c>
      <c r="B534" s="24" t="s">
        <v>138</v>
      </c>
      <c r="C534" s="28" t="s">
        <v>341</v>
      </c>
      <c r="D534" s="25" t="s">
        <v>95</v>
      </c>
      <c r="E534" s="28">
        <v>12</v>
      </c>
      <c r="F534" s="24">
        <v>7</v>
      </c>
      <c r="G534" s="43">
        <v>1.1299999999999999</v>
      </c>
      <c r="H534" s="43">
        <v>0.35969000000000001</v>
      </c>
      <c r="I534" s="26">
        <v>12</v>
      </c>
      <c r="J534" s="26">
        <v>6</v>
      </c>
      <c r="K534" s="27">
        <v>2149172.0125000002</v>
      </c>
      <c r="L534" s="27">
        <v>5067158.6923000002</v>
      </c>
      <c r="M534" s="28">
        <v>0.10161199999999999</v>
      </c>
      <c r="N534" s="29">
        <v>0.92670600000000003</v>
      </c>
      <c r="O534" s="25">
        <v>0.76</v>
      </c>
      <c r="P534" s="34">
        <v>113.097336</v>
      </c>
      <c r="Q534" s="44" t="s">
        <v>398</v>
      </c>
      <c r="R534" s="44" t="s">
        <v>109</v>
      </c>
      <c r="S534" s="44" t="s">
        <v>52</v>
      </c>
      <c r="T534" s="44" t="s">
        <v>389</v>
      </c>
      <c r="U534" s="44">
        <v>-72.393608</v>
      </c>
      <c r="V534" s="44">
        <v>5.3497560000000002</v>
      </c>
    </row>
    <row r="535" spans="1:22" ht="15.75" hidden="1" customHeight="1">
      <c r="A535" s="48">
        <v>653</v>
      </c>
      <c r="B535" s="24" t="s">
        <v>26</v>
      </c>
      <c r="C535" s="24" t="s">
        <v>357</v>
      </c>
      <c r="D535" s="25" t="s">
        <v>326</v>
      </c>
      <c r="E535" s="24">
        <v>10</v>
      </c>
      <c r="F535" s="24">
        <v>4</v>
      </c>
      <c r="G535" s="43">
        <v>1.9</v>
      </c>
      <c r="H535" s="43">
        <v>0.60478900000000002</v>
      </c>
      <c r="I535" s="26">
        <v>12</v>
      </c>
      <c r="J535" s="26">
        <v>6</v>
      </c>
      <c r="K535" s="27">
        <v>2149190.9119000002</v>
      </c>
      <c r="L535" s="27">
        <v>5067140.3943999996</v>
      </c>
      <c r="M535" s="28">
        <v>0.287275</v>
      </c>
      <c r="N535" s="29">
        <v>2.1832880000000001</v>
      </c>
      <c r="O535" s="25">
        <v>0.76</v>
      </c>
      <c r="P535" s="34">
        <v>113.097336</v>
      </c>
      <c r="Q535" s="44" t="s">
        <v>398</v>
      </c>
      <c r="R535" s="44" t="s">
        <v>109</v>
      </c>
      <c r="S535" s="44" t="s">
        <v>21</v>
      </c>
      <c r="T535" s="44" t="s">
        <v>389</v>
      </c>
      <c r="U535" s="44">
        <v>-72.393772999999996</v>
      </c>
      <c r="V535" s="44">
        <v>5.3499270000000001</v>
      </c>
    </row>
    <row r="536" spans="1:22" ht="15.75" hidden="1" customHeight="1">
      <c r="A536" s="48">
        <v>654</v>
      </c>
      <c r="B536" s="24" t="s">
        <v>26</v>
      </c>
      <c r="C536" s="24" t="s">
        <v>357</v>
      </c>
      <c r="D536" s="25" t="s">
        <v>326</v>
      </c>
      <c r="E536" s="24">
        <v>10</v>
      </c>
      <c r="F536" s="24">
        <v>4</v>
      </c>
      <c r="G536" s="43">
        <v>1.1499999999999999</v>
      </c>
      <c r="H536" s="43">
        <v>0.36605599999999999</v>
      </c>
      <c r="I536" s="26">
        <v>9</v>
      </c>
      <c r="J536" s="26">
        <v>4.5</v>
      </c>
      <c r="K536" s="27">
        <v>2149197.301</v>
      </c>
      <c r="L536" s="27">
        <v>5067144.1584000001</v>
      </c>
      <c r="M536" s="28">
        <v>0.105241</v>
      </c>
      <c r="N536" s="29">
        <v>0.79983300000000002</v>
      </c>
      <c r="O536" s="25">
        <v>0.76</v>
      </c>
      <c r="P536" s="34">
        <v>63.617251000000003</v>
      </c>
      <c r="Q536" s="44" t="s">
        <v>398</v>
      </c>
      <c r="R536" s="44" t="s">
        <v>109</v>
      </c>
      <c r="S536" s="44" t="s">
        <v>52</v>
      </c>
      <c r="T536" s="44" t="s">
        <v>389</v>
      </c>
      <c r="U536" s="44">
        <v>-72.393738999999997</v>
      </c>
      <c r="V536" s="44">
        <v>5.3499850000000002</v>
      </c>
    </row>
    <row r="537" spans="1:22" ht="15.75" hidden="1" customHeight="1">
      <c r="A537" s="48">
        <v>655</v>
      </c>
      <c r="B537" s="24" t="s">
        <v>26</v>
      </c>
      <c r="C537" s="24" t="s">
        <v>357</v>
      </c>
      <c r="D537" s="25" t="s">
        <v>326</v>
      </c>
      <c r="E537" s="28">
        <v>12</v>
      </c>
      <c r="F537" s="24">
        <v>6</v>
      </c>
      <c r="G537" s="43">
        <v>2.2799999999999998</v>
      </c>
      <c r="H537" s="43">
        <v>0.72574700000000003</v>
      </c>
      <c r="I537" s="26">
        <v>9</v>
      </c>
      <c r="J537" s="26">
        <v>4.5</v>
      </c>
      <c r="K537" s="27">
        <v>2149219.9616</v>
      </c>
      <c r="L537" s="27">
        <v>5067140.0344000002</v>
      </c>
      <c r="M537" s="28">
        <v>0.41367599999999999</v>
      </c>
      <c r="N537" s="29">
        <v>3.7727210000000002</v>
      </c>
      <c r="O537" s="25">
        <v>0.76</v>
      </c>
      <c r="P537" s="34">
        <v>63.617251000000003</v>
      </c>
      <c r="Q537" s="44" t="s">
        <v>242</v>
      </c>
      <c r="R537" s="44" t="s">
        <v>109</v>
      </c>
      <c r="S537" s="44" t="s">
        <v>52</v>
      </c>
      <c r="T537" s="44" t="s">
        <v>389</v>
      </c>
      <c r="U537" s="44">
        <v>-72.393776000000003</v>
      </c>
      <c r="V537" s="44">
        <v>5.3501899999999996</v>
      </c>
    </row>
    <row r="538" spans="1:22" ht="15.75" hidden="1" customHeight="1">
      <c r="A538" s="48">
        <v>656</v>
      </c>
      <c r="B538" s="24" t="s">
        <v>132</v>
      </c>
      <c r="C538" s="24" t="s">
        <v>372</v>
      </c>
      <c r="D538" s="25" t="s">
        <v>326</v>
      </c>
      <c r="E538" s="28">
        <v>10</v>
      </c>
      <c r="F538" s="24">
        <v>5</v>
      </c>
      <c r="G538" s="43">
        <v>2.15</v>
      </c>
      <c r="H538" s="43">
        <v>0.68436600000000003</v>
      </c>
      <c r="I538" s="26">
        <v>12</v>
      </c>
      <c r="J538" s="26">
        <v>6</v>
      </c>
      <c r="K538" s="27">
        <v>2149214.2982999999</v>
      </c>
      <c r="L538" s="27">
        <v>5067117.2969000004</v>
      </c>
      <c r="M538" s="28">
        <v>0.36784699999999998</v>
      </c>
      <c r="N538" s="29">
        <v>2.795636</v>
      </c>
      <c r="O538" s="25">
        <v>0.76</v>
      </c>
      <c r="P538" s="34">
        <v>113.097336</v>
      </c>
      <c r="Q538" s="44" t="s">
        <v>243</v>
      </c>
      <c r="R538" s="44" t="s">
        <v>109</v>
      </c>
      <c r="S538" s="44" t="s">
        <v>52</v>
      </c>
      <c r="T538" s="44" t="s">
        <v>389</v>
      </c>
      <c r="U538" s="44">
        <v>-72.393980999999997</v>
      </c>
      <c r="V538" s="44">
        <v>5.3501390000000004</v>
      </c>
    </row>
    <row r="539" spans="1:22" ht="15.75" hidden="1" customHeight="1">
      <c r="A539" s="48">
        <v>657</v>
      </c>
      <c r="B539" s="24" t="s">
        <v>96</v>
      </c>
      <c r="C539" s="24" t="s">
        <v>348</v>
      </c>
      <c r="D539" s="25" t="s">
        <v>37</v>
      </c>
      <c r="E539" s="28">
        <v>12</v>
      </c>
      <c r="F539" s="24">
        <v>6</v>
      </c>
      <c r="G539" s="43">
        <v>1.46</v>
      </c>
      <c r="H539" s="43">
        <v>0.46473199999999998</v>
      </c>
      <c r="I539" s="26">
        <v>10</v>
      </c>
      <c r="J539" s="26">
        <v>5</v>
      </c>
      <c r="K539" s="27">
        <v>2149211.9868000001</v>
      </c>
      <c r="L539" s="27">
        <v>5067103.0398000004</v>
      </c>
      <c r="M539" s="28">
        <v>0.169627</v>
      </c>
      <c r="N539" s="29">
        <v>1.5470010000000001</v>
      </c>
      <c r="O539" s="25">
        <v>0.76</v>
      </c>
      <c r="P539" s="34">
        <v>78.539816000000002</v>
      </c>
      <c r="Q539" s="44" t="s">
        <v>244</v>
      </c>
      <c r="R539" s="44" t="s">
        <v>109</v>
      </c>
      <c r="S539" s="44" t="s">
        <v>52</v>
      </c>
      <c r="T539" s="44" t="s">
        <v>389</v>
      </c>
      <c r="U539" s="44">
        <v>-72.394109999999998</v>
      </c>
      <c r="V539" s="44">
        <v>5.3501180000000002</v>
      </c>
    </row>
    <row r="540" spans="1:22" ht="15.75" hidden="1" customHeight="1">
      <c r="A540" s="48">
        <v>658</v>
      </c>
      <c r="B540" s="24" t="s">
        <v>27</v>
      </c>
      <c r="C540" s="24" t="s">
        <v>343</v>
      </c>
      <c r="D540" s="25" t="s">
        <v>326</v>
      </c>
      <c r="E540" s="24">
        <v>10</v>
      </c>
      <c r="F540" s="24">
        <v>4</v>
      </c>
      <c r="G540" s="43">
        <v>1.49</v>
      </c>
      <c r="H540" s="43">
        <v>0.47428199999999998</v>
      </c>
      <c r="I540" s="26">
        <v>12</v>
      </c>
      <c r="J540" s="26">
        <v>6</v>
      </c>
      <c r="K540" s="27">
        <v>2149186.9657999999</v>
      </c>
      <c r="L540" s="27">
        <v>5067115.7358999997</v>
      </c>
      <c r="M540" s="28">
        <v>0.17666999999999999</v>
      </c>
      <c r="N540" s="29">
        <v>1.342692</v>
      </c>
      <c r="O540" s="25">
        <v>0.76</v>
      </c>
      <c r="P540" s="34">
        <v>113.097336</v>
      </c>
      <c r="Q540" s="44" t="s">
        <v>398</v>
      </c>
      <c r="R540" s="44" t="s">
        <v>109</v>
      </c>
      <c r="S540" s="44" t="s">
        <v>52</v>
      </c>
      <c r="T540" s="44" t="s">
        <v>389</v>
      </c>
      <c r="U540" s="44">
        <v>-72.393995000000004</v>
      </c>
      <c r="V540" s="44">
        <v>5.3498910000000004</v>
      </c>
    </row>
    <row r="541" spans="1:22" ht="15.75" hidden="1" customHeight="1">
      <c r="A541" s="48">
        <v>659</v>
      </c>
      <c r="B541" s="24" t="s">
        <v>27</v>
      </c>
      <c r="C541" s="24" t="s">
        <v>343</v>
      </c>
      <c r="D541" s="25" t="s">
        <v>326</v>
      </c>
      <c r="E541" s="24">
        <v>10</v>
      </c>
      <c r="F541" s="24">
        <v>4</v>
      </c>
      <c r="G541" s="43">
        <v>0.3</v>
      </c>
      <c r="H541" s="43">
        <v>9.5492999999999995E-2</v>
      </c>
      <c r="I541" s="26">
        <v>6</v>
      </c>
      <c r="J541" s="26">
        <v>3</v>
      </c>
      <c r="K541" s="27">
        <v>2149185.2102999999</v>
      </c>
      <c r="L541" s="27">
        <v>5067114.5248999996</v>
      </c>
      <c r="M541" s="28">
        <v>7.162E-3</v>
      </c>
      <c r="N541" s="29">
        <v>5.4431E-2</v>
      </c>
      <c r="O541" s="25">
        <v>0.76</v>
      </c>
      <c r="P541" s="34">
        <v>28.274334</v>
      </c>
      <c r="Q541" s="44" t="s">
        <v>398</v>
      </c>
      <c r="R541" s="44" t="s">
        <v>109</v>
      </c>
      <c r="S541" s="44" t="s">
        <v>52</v>
      </c>
      <c r="T541" s="44" t="s">
        <v>389</v>
      </c>
      <c r="U541" s="44">
        <v>-72.394006000000005</v>
      </c>
      <c r="V541" s="44">
        <v>5.3498760000000001</v>
      </c>
    </row>
    <row r="542" spans="1:22" ht="15.75" hidden="1" customHeight="1">
      <c r="A542" s="49">
        <v>660</v>
      </c>
      <c r="B542" s="28" t="s">
        <v>27</v>
      </c>
      <c r="C542" s="24" t="s">
        <v>343</v>
      </c>
      <c r="D542" s="25" t="s">
        <v>326</v>
      </c>
      <c r="E542" s="28">
        <v>12</v>
      </c>
      <c r="F542" s="24">
        <v>6</v>
      </c>
      <c r="G542" s="43">
        <v>0.93</v>
      </c>
      <c r="H542" s="43">
        <v>0.29602800000000001</v>
      </c>
      <c r="I542" s="26">
        <v>10</v>
      </c>
      <c r="J542" s="26">
        <v>5</v>
      </c>
      <c r="K542" s="27">
        <v>2149182.7264999999</v>
      </c>
      <c r="L542" s="27">
        <v>5067114.9801000003</v>
      </c>
      <c r="M542" s="28">
        <v>6.8826999999999999E-2</v>
      </c>
      <c r="N542" s="29">
        <v>0.62769799999999998</v>
      </c>
      <c r="O542" s="25">
        <v>0.76</v>
      </c>
      <c r="P542" s="34">
        <v>78.539816000000002</v>
      </c>
      <c r="Q542" s="44" t="s">
        <v>398</v>
      </c>
      <c r="R542" s="44" t="s">
        <v>109</v>
      </c>
      <c r="S542" s="44" t="s">
        <v>52</v>
      </c>
      <c r="T542" s="44" t="s">
        <v>389</v>
      </c>
      <c r="U542" s="44">
        <v>-72.394002</v>
      </c>
      <c r="V542" s="44">
        <v>5.3498530000000004</v>
      </c>
    </row>
    <row r="543" spans="1:22" ht="15.75" hidden="1" customHeight="1">
      <c r="A543" s="48">
        <v>666</v>
      </c>
      <c r="B543" s="24" t="s">
        <v>66</v>
      </c>
      <c r="C543" s="24" t="s">
        <v>356</v>
      </c>
      <c r="D543" s="25" t="s">
        <v>53</v>
      </c>
      <c r="E543" s="24">
        <v>12</v>
      </c>
      <c r="F543" s="24">
        <v>5</v>
      </c>
      <c r="G543" s="43">
        <v>0.75</v>
      </c>
      <c r="H543" s="43">
        <v>0.238732</v>
      </c>
      <c r="I543" s="26">
        <v>10</v>
      </c>
      <c r="J543" s="26">
        <v>5</v>
      </c>
      <c r="K543" s="27">
        <v>2149201.2848999999</v>
      </c>
      <c r="L543" s="27">
        <v>5067094.1622000001</v>
      </c>
      <c r="M543" s="28">
        <v>4.4762000000000003E-2</v>
      </c>
      <c r="N543" s="29">
        <v>0.40823199999999998</v>
      </c>
      <c r="O543" s="25">
        <v>0.76</v>
      </c>
      <c r="P543" s="34">
        <v>78.539816000000002</v>
      </c>
      <c r="Q543" s="44" t="s">
        <v>398</v>
      </c>
      <c r="R543" s="44" t="s">
        <v>109</v>
      </c>
      <c r="S543" s="44" t="s">
        <v>52</v>
      </c>
      <c r="T543" s="44" t="s">
        <v>389</v>
      </c>
      <c r="U543" s="44">
        <v>-72.394189999999995</v>
      </c>
      <c r="V543" s="44">
        <v>5.3500209999999999</v>
      </c>
    </row>
    <row r="544" spans="1:22" ht="15.75" hidden="1" customHeight="1">
      <c r="A544" s="48">
        <v>667</v>
      </c>
      <c r="B544" s="24" t="s">
        <v>88</v>
      </c>
      <c r="C544" s="24" t="s">
        <v>361</v>
      </c>
      <c r="D544" s="25" t="s">
        <v>89</v>
      </c>
      <c r="E544" s="24">
        <v>12</v>
      </c>
      <c r="F544" s="24">
        <v>6</v>
      </c>
      <c r="G544" s="43">
        <v>1.1100000000000001</v>
      </c>
      <c r="H544" s="43">
        <v>0.35332400000000003</v>
      </c>
      <c r="I544" s="26">
        <v>9</v>
      </c>
      <c r="J544" s="26">
        <v>4.5</v>
      </c>
      <c r="K544" s="27">
        <v>2149199.1460000002</v>
      </c>
      <c r="L544" s="27">
        <v>5067082.9462000001</v>
      </c>
      <c r="M544" s="28">
        <v>9.8046999999999995E-2</v>
      </c>
      <c r="N544" s="29">
        <v>0.89419199999999999</v>
      </c>
      <c r="O544" s="25">
        <v>0.76</v>
      </c>
      <c r="P544" s="34">
        <v>63.617251000000003</v>
      </c>
      <c r="Q544" s="44" t="s">
        <v>398</v>
      </c>
      <c r="R544" s="44" t="s">
        <v>109</v>
      </c>
      <c r="S544" s="44" t="s">
        <v>21</v>
      </c>
      <c r="T544" s="44" t="s">
        <v>389</v>
      </c>
      <c r="U544" s="44">
        <v>-72.394290999999996</v>
      </c>
      <c r="V544" s="44">
        <v>5.3500019999999999</v>
      </c>
    </row>
    <row r="545" spans="1:22" ht="15.75" hidden="1" customHeight="1">
      <c r="A545" s="48">
        <v>668</v>
      </c>
      <c r="B545" s="24" t="s">
        <v>88</v>
      </c>
      <c r="C545" s="24" t="s">
        <v>361</v>
      </c>
      <c r="D545" s="25" t="s">
        <v>89</v>
      </c>
      <c r="E545" s="24">
        <v>5</v>
      </c>
      <c r="F545" s="24">
        <v>2</v>
      </c>
      <c r="G545" s="43">
        <v>1.23</v>
      </c>
      <c r="H545" s="43">
        <v>0.39152100000000001</v>
      </c>
      <c r="I545" s="26">
        <v>9</v>
      </c>
      <c r="J545" s="26">
        <v>4.5</v>
      </c>
      <c r="K545" s="27">
        <v>2149199.1257000002</v>
      </c>
      <c r="L545" s="27">
        <v>5067078.0987999998</v>
      </c>
      <c r="M545" s="28">
        <v>0.120393</v>
      </c>
      <c r="N545" s="29">
        <v>0.45749200000000001</v>
      </c>
      <c r="O545" s="25">
        <v>0.76</v>
      </c>
      <c r="P545" s="34">
        <v>63.617251000000003</v>
      </c>
      <c r="Q545" s="44" t="s">
        <v>398</v>
      </c>
      <c r="R545" s="44" t="s">
        <v>109</v>
      </c>
      <c r="S545" s="44" t="s">
        <v>21</v>
      </c>
      <c r="T545" s="44" t="s">
        <v>389</v>
      </c>
      <c r="U545" s="44">
        <v>-72.394334999999998</v>
      </c>
      <c r="V545" s="44">
        <v>5.3500019999999999</v>
      </c>
    </row>
    <row r="546" spans="1:22" ht="15.75" hidden="1" customHeight="1">
      <c r="A546" s="48">
        <v>669</v>
      </c>
      <c r="B546" s="24" t="s">
        <v>107</v>
      </c>
      <c r="C546" s="24" t="s">
        <v>355</v>
      </c>
      <c r="D546" s="25" t="s">
        <v>31</v>
      </c>
      <c r="E546" s="24">
        <v>12</v>
      </c>
      <c r="F546" s="24">
        <v>5</v>
      </c>
      <c r="G546" s="43">
        <v>1.47</v>
      </c>
      <c r="H546" s="43">
        <v>0.467916</v>
      </c>
      <c r="I546" s="26">
        <v>10</v>
      </c>
      <c r="J546" s="26">
        <v>5</v>
      </c>
      <c r="K546" s="27">
        <v>2149197.0251000002</v>
      </c>
      <c r="L546" s="27">
        <v>5067073.7334000003</v>
      </c>
      <c r="M546" s="28">
        <v>0.171959</v>
      </c>
      <c r="N546" s="29">
        <v>1.5682659999999999</v>
      </c>
      <c r="O546" s="25">
        <v>0.76</v>
      </c>
      <c r="P546" s="34">
        <v>78.539816000000002</v>
      </c>
      <c r="Q546" s="44" t="s">
        <v>398</v>
      </c>
      <c r="R546" s="44" t="s">
        <v>109</v>
      </c>
      <c r="S546" s="44" t="s">
        <v>52</v>
      </c>
      <c r="T546" s="44" t="s">
        <v>389</v>
      </c>
      <c r="U546" s="44">
        <v>-72.394373999999999</v>
      </c>
      <c r="V546" s="44">
        <v>5.3499829999999999</v>
      </c>
    </row>
    <row r="547" spans="1:22" ht="15.75" hidden="1" customHeight="1">
      <c r="A547" s="48">
        <v>670</v>
      </c>
      <c r="B547" s="24" t="s">
        <v>30</v>
      </c>
      <c r="C547" s="24" t="s">
        <v>349</v>
      </c>
      <c r="D547" s="25" t="s">
        <v>31</v>
      </c>
      <c r="E547" s="24">
        <v>12</v>
      </c>
      <c r="F547" s="24">
        <v>6</v>
      </c>
      <c r="G547" s="43">
        <v>3.29</v>
      </c>
      <c r="H547" s="43">
        <v>1.0472399999999999</v>
      </c>
      <c r="I547" s="26">
        <v>12</v>
      </c>
      <c r="J547" s="26">
        <v>6</v>
      </c>
      <c r="K547" s="27">
        <v>2149190.5754</v>
      </c>
      <c r="L547" s="27">
        <v>5067084.1310000001</v>
      </c>
      <c r="M547" s="28">
        <v>0.86135499999999998</v>
      </c>
      <c r="N547" s="29">
        <v>7.8555529999999996</v>
      </c>
      <c r="O547" s="25">
        <v>0.76</v>
      </c>
      <c r="P547" s="34">
        <v>113.097336</v>
      </c>
      <c r="Q547" s="44" t="s">
        <v>251</v>
      </c>
      <c r="R547" s="44" t="s">
        <v>109</v>
      </c>
      <c r="S547" s="44" t="s">
        <v>52</v>
      </c>
      <c r="T547" s="44" t="s">
        <v>389</v>
      </c>
      <c r="U547" s="44">
        <v>-72.394281000000007</v>
      </c>
      <c r="V547" s="44">
        <v>5.3499239999999997</v>
      </c>
    </row>
    <row r="548" spans="1:22" ht="15.75" hidden="1" customHeight="1">
      <c r="A548" s="49">
        <v>672</v>
      </c>
      <c r="B548" s="28" t="s">
        <v>116</v>
      </c>
      <c r="C548" s="28" t="s">
        <v>364</v>
      </c>
      <c r="D548" s="25" t="s">
        <v>89</v>
      </c>
      <c r="E548" s="28">
        <v>9</v>
      </c>
      <c r="F548" s="24">
        <v>2</v>
      </c>
      <c r="G548" s="43">
        <v>0.56999999999999995</v>
      </c>
      <c r="H548" s="43">
        <v>0.18143699999999999</v>
      </c>
      <c r="I548" s="26">
        <v>5</v>
      </c>
      <c r="J548" s="26">
        <v>2.5</v>
      </c>
      <c r="K548" s="27">
        <v>2149206.6768999998</v>
      </c>
      <c r="L548" s="27">
        <v>5067035.5325999996</v>
      </c>
      <c r="M548" s="28">
        <v>2.5855E-2</v>
      </c>
      <c r="N548" s="29">
        <v>0.176846</v>
      </c>
      <c r="O548" s="25">
        <v>0.76</v>
      </c>
      <c r="P548" s="34">
        <v>19.634954</v>
      </c>
      <c r="Q548" s="44" t="s">
        <v>398</v>
      </c>
      <c r="R548" s="44" t="s">
        <v>109</v>
      </c>
      <c r="S548" s="44" t="s">
        <v>21</v>
      </c>
      <c r="T548" s="44" t="s">
        <v>389</v>
      </c>
      <c r="U548" s="44">
        <v>-72.394718999999995</v>
      </c>
      <c r="V548" s="44">
        <v>5.3500709999999998</v>
      </c>
    </row>
    <row r="549" spans="1:22" ht="15.75" hidden="1" customHeight="1">
      <c r="A549" s="49">
        <v>673</v>
      </c>
      <c r="B549" s="28" t="s">
        <v>116</v>
      </c>
      <c r="C549" s="28" t="s">
        <v>364</v>
      </c>
      <c r="D549" s="25" t="s">
        <v>89</v>
      </c>
      <c r="E549" s="28">
        <v>9</v>
      </c>
      <c r="F549" s="24">
        <v>2</v>
      </c>
      <c r="G549" s="43">
        <v>0.42</v>
      </c>
      <c r="H549" s="43">
        <v>0.13369</v>
      </c>
      <c r="I549" s="26">
        <v>5</v>
      </c>
      <c r="J549" s="26">
        <v>2.5</v>
      </c>
      <c r="K549" s="27">
        <v>2149202.8983999998</v>
      </c>
      <c r="L549" s="27">
        <v>5067034.2407999998</v>
      </c>
      <c r="M549" s="28">
        <v>1.4037000000000001E-2</v>
      </c>
      <c r="N549" s="29">
        <v>9.6016000000000004E-2</v>
      </c>
      <c r="O549" s="25">
        <v>0.76</v>
      </c>
      <c r="P549" s="34">
        <v>19.634954</v>
      </c>
      <c r="Q549" s="44" t="s">
        <v>178</v>
      </c>
      <c r="R549" s="44" t="s">
        <v>109</v>
      </c>
      <c r="S549" s="44" t="s">
        <v>52</v>
      </c>
      <c r="T549" s="44" t="s">
        <v>389</v>
      </c>
      <c r="U549" s="44">
        <v>-72.394730999999993</v>
      </c>
      <c r="V549" s="44">
        <v>5.3500360000000002</v>
      </c>
    </row>
    <row r="550" spans="1:22" ht="15.75" hidden="1" customHeight="1">
      <c r="A550" s="48">
        <v>675</v>
      </c>
      <c r="B550" s="24" t="s">
        <v>107</v>
      </c>
      <c r="C550" s="24" t="s">
        <v>355</v>
      </c>
      <c r="D550" s="25" t="s">
        <v>31</v>
      </c>
      <c r="E550" s="24">
        <v>12</v>
      </c>
      <c r="F550" s="24">
        <v>5</v>
      </c>
      <c r="G550" s="43">
        <v>1.1000000000000001</v>
      </c>
      <c r="H550" s="43">
        <v>0.35014099999999998</v>
      </c>
      <c r="I550" s="26">
        <v>9</v>
      </c>
      <c r="J550" s="26">
        <v>4.5</v>
      </c>
      <c r="K550" s="27">
        <v>2149199.0512000001</v>
      </c>
      <c r="L550" s="27">
        <v>5067037.3965999996</v>
      </c>
      <c r="M550" s="28">
        <v>9.6289E-2</v>
      </c>
      <c r="N550" s="29">
        <v>0.87815299999999996</v>
      </c>
      <c r="O550" s="25">
        <v>0.76</v>
      </c>
      <c r="P550" s="34">
        <v>63.617251000000003</v>
      </c>
      <c r="Q550" s="44" t="s">
        <v>398</v>
      </c>
      <c r="R550" s="44" t="s">
        <v>109</v>
      </c>
      <c r="S550" s="44" t="s">
        <v>52</v>
      </c>
      <c r="T550" s="44" t="s">
        <v>389</v>
      </c>
      <c r="U550" s="44">
        <v>-72.394701999999995</v>
      </c>
      <c r="V550" s="44">
        <v>5.3500009999999998</v>
      </c>
    </row>
    <row r="551" spans="1:22" ht="15.75" hidden="1" customHeight="1">
      <c r="A551" s="48">
        <v>676</v>
      </c>
      <c r="B551" s="24" t="s">
        <v>116</v>
      </c>
      <c r="C551" s="24" t="s">
        <v>364</v>
      </c>
      <c r="D551" s="25" t="s">
        <v>89</v>
      </c>
      <c r="E551" s="24">
        <v>9</v>
      </c>
      <c r="F551" s="24">
        <v>3</v>
      </c>
      <c r="G551" s="43">
        <v>0.44</v>
      </c>
      <c r="H551" s="43">
        <v>0.14005600000000001</v>
      </c>
      <c r="I551" s="26">
        <v>6</v>
      </c>
      <c r="J551" s="26">
        <v>3</v>
      </c>
      <c r="K551" s="27">
        <v>2149191.0660000001</v>
      </c>
      <c r="L551" s="27">
        <v>5067035.3937999997</v>
      </c>
      <c r="M551" s="28">
        <v>1.5406E-2</v>
      </c>
      <c r="N551" s="29">
        <v>0.105378</v>
      </c>
      <c r="O551" s="25">
        <v>0.76</v>
      </c>
      <c r="P551" s="34">
        <v>28.274334</v>
      </c>
      <c r="Q551" s="44" t="s">
        <v>398</v>
      </c>
      <c r="R551" s="44" t="s">
        <v>109</v>
      </c>
      <c r="S551" s="44" t="s">
        <v>52</v>
      </c>
      <c r="T551" s="44" t="s">
        <v>389</v>
      </c>
      <c r="U551" s="44">
        <v>-72.394721000000004</v>
      </c>
      <c r="V551" s="44">
        <v>5.3499290000000004</v>
      </c>
    </row>
    <row r="552" spans="1:22" ht="15.75" hidden="1" customHeight="1">
      <c r="A552" s="48">
        <v>677</v>
      </c>
      <c r="B552" s="24" t="s">
        <v>252</v>
      </c>
      <c r="C552" s="24" t="s">
        <v>363</v>
      </c>
      <c r="D552" s="25" t="s">
        <v>89</v>
      </c>
      <c r="E552" s="28">
        <v>12</v>
      </c>
      <c r="F552" s="24">
        <v>6</v>
      </c>
      <c r="G552" s="43">
        <v>1.01</v>
      </c>
      <c r="H552" s="43">
        <v>0.32149299999999997</v>
      </c>
      <c r="I552" s="26">
        <v>9</v>
      </c>
      <c r="J552" s="26">
        <v>4.5</v>
      </c>
      <c r="K552" s="27">
        <v>2149221.3007</v>
      </c>
      <c r="L552" s="27">
        <v>5067043.7737999996</v>
      </c>
      <c r="M552" s="28">
        <v>8.1176999999999999E-2</v>
      </c>
      <c r="N552" s="29">
        <v>0.74033400000000005</v>
      </c>
      <c r="O552" s="25">
        <v>0.76</v>
      </c>
      <c r="P552" s="34">
        <v>63.617251000000003</v>
      </c>
      <c r="Q552" s="44" t="s">
        <v>398</v>
      </c>
      <c r="R552" s="44" t="s">
        <v>109</v>
      </c>
      <c r="S552" s="44" t="s">
        <v>21</v>
      </c>
      <c r="T552" s="44" t="s">
        <v>389</v>
      </c>
      <c r="U552" s="44">
        <v>-72.394644999999997</v>
      </c>
      <c r="V552" s="44">
        <v>5.3502029999999996</v>
      </c>
    </row>
    <row r="553" spans="1:22" ht="15.75" hidden="1" customHeight="1">
      <c r="A553" s="48">
        <v>678</v>
      </c>
      <c r="B553" s="24" t="s">
        <v>252</v>
      </c>
      <c r="C553" s="24" t="s">
        <v>363</v>
      </c>
      <c r="D553" s="25" t="s">
        <v>89</v>
      </c>
      <c r="E553" s="24">
        <v>12</v>
      </c>
      <c r="F553" s="24">
        <v>6</v>
      </c>
      <c r="G553" s="43">
        <v>1.32</v>
      </c>
      <c r="H553" s="43">
        <v>0.42016900000000001</v>
      </c>
      <c r="I553" s="26">
        <v>7</v>
      </c>
      <c r="J553" s="26">
        <v>3.5</v>
      </c>
      <c r="K553" s="27">
        <v>2149224.4547999999</v>
      </c>
      <c r="L553" s="27">
        <v>5067040.8960999995</v>
      </c>
      <c r="M553" s="28">
        <v>0.138656</v>
      </c>
      <c r="N553" s="29">
        <v>1.2645409999999999</v>
      </c>
      <c r="O553" s="25">
        <v>0.76</v>
      </c>
      <c r="P553" s="35">
        <v>38.48451</v>
      </c>
      <c r="Q553" s="44" t="s">
        <v>398</v>
      </c>
      <c r="R553" s="44" t="s">
        <v>109</v>
      </c>
      <c r="S553" s="44" t="s">
        <v>21</v>
      </c>
      <c r="T553" s="44" t="s">
        <v>389</v>
      </c>
      <c r="U553" s="44">
        <v>-72.394671000000002</v>
      </c>
      <c r="V553" s="44">
        <v>5.350231</v>
      </c>
    </row>
    <row r="554" spans="1:22" ht="15.75" hidden="1" customHeight="1">
      <c r="A554" s="49">
        <v>679</v>
      </c>
      <c r="B554" s="28" t="s">
        <v>92</v>
      </c>
      <c r="C554" s="28" t="s">
        <v>359</v>
      </c>
      <c r="D554" s="25" t="s">
        <v>93</v>
      </c>
      <c r="E554" s="28">
        <v>10</v>
      </c>
      <c r="F554" s="24">
        <v>4</v>
      </c>
      <c r="G554" s="43">
        <v>1.21</v>
      </c>
      <c r="H554" s="43">
        <v>0.38515500000000003</v>
      </c>
      <c r="I554" s="26">
        <v>7</v>
      </c>
      <c r="J554" s="26">
        <v>3.5</v>
      </c>
      <c r="K554" s="27">
        <v>2149227.0027999999</v>
      </c>
      <c r="L554" s="27">
        <v>5067042.1086999997</v>
      </c>
      <c r="M554" s="28">
        <v>0.116509</v>
      </c>
      <c r="N554" s="29">
        <v>0.88547100000000001</v>
      </c>
      <c r="O554" s="25">
        <v>0.76</v>
      </c>
      <c r="P554" s="35">
        <v>38.48451</v>
      </c>
      <c r="Q554" s="44" t="s">
        <v>398</v>
      </c>
      <c r="R554" s="44" t="s">
        <v>109</v>
      </c>
      <c r="S554" s="44" t="s">
        <v>21</v>
      </c>
      <c r="T554" s="44" t="s">
        <v>389</v>
      </c>
      <c r="U554" s="44">
        <v>-72.394660000000002</v>
      </c>
      <c r="V554" s="44">
        <v>5.3502539999999996</v>
      </c>
    </row>
    <row r="555" spans="1:22" ht="15.75" hidden="1" customHeight="1">
      <c r="A555" s="49">
        <v>680</v>
      </c>
      <c r="B555" s="28" t="s">
        <v>116</v>
      </c>
      <c r="C555" s="24" t="s">
        <v>364</v>
      </c>
      <c r="D555" s="25" t="s">
        <v>89</v>
      </c>
      <c r="E555" s="28">
        <v>7</v>
      </c>
      <c r="F555" s="24">
        <v>0</v>
      </c>
      <c r="G555" s="43">
        <v>0.5</v>
      </c>
      <c r="H555" s="43">
        <v>0.15915499999999999</v>
      </c>
      <c r="I555" s="26">
        <v>5</v>
      </c>
      <c r="J555" s="26">
        <v>2.5</v>
      </c>
      <c r="K555" s="27">
        <v>2149182.2807</v>
      </c>
      <c r="L555" s="27">
        <v>5067067.1645</v>
      </c>
      <c r="M555" s="28">
        <v>1.9893999999999998E-2</v>
      </c>
      <c r="N555" s="29">
        <v>0.105838</v>
      </c>
      <c r="O555" s="25">
        <v>0.76</v>
      </c>
      <c r="P555" s="34">
        <v>19.634954</v>
      </c>
      <c r="Q555" s="44" t="s">
        <v>398</v>
      </c>
      <c r="R555" s="44" t="s">
        <v>109</v>
      </c>
      <c r="S555" s="44" t="s">
        <v>52</v>
      </c>
      <c r="T555" s="44" t="s">
        <v>389</v>
      </c>
      <c r="U555" s="44">
        <v>-72.394434000000004</v>
      </c>
      <c r="V555" s="44">
        <v>5.3498489999999999</v>
      </c>
    </row>
    <row r="556" spans="1:22" ht="15.75" hidden="1" customHeight="1">
      <c r="A556" s="48">
        <v>681</v>
      </c>
      <c r="B556" s="24" t="s">
        <v>132</v>
      </c>
      <c r="C556" s="24" t="s">
        <v>372</v>
      </c>
      <c r="D556" s="25" t="s">
        <v>326</v>
      </c>
      <c r="E556" s="24">
        <v>12</v>
      </c>
      <c r="F556" s="24">
        <v>4</v>
      </c>
      <c r="G556" s="43">
        <v>2.1</v>
      </c>
      <c r="H556" s="43">
        <v>0.66845100000000002</v>
      </c>
      <c r="I556" s="26">
        <v>10</v>
      </c>
      <c r="J556" s="26">
        <v>5</v>
      </c>
      <c r="K556" s="27">
        <v>2149193.193</v>
      </c>
      <c r="L556" s="27">
        <v>5067031.2078</v>
      </c>
      <c r="M556" s="28">
        <v>0.350937</v>
      </c>
      <c r="N556" s="29">
        <v>3.200542</v>
      </c>
      <c r="O556" s="25">
        <v>0.76</v>
      </c>
      <c r="P556" s="34">
        <v>78.539816000000002</v>
      </c>
      <c r="Q556" s="44" t="s">
        <v>253</v>
      </c>
      <c r="R556" s="44" t="s">
        <v>109</v>
      </c>
      <c r="S556" s="44" t="s">
        <v>52</v>
      </c>
      <c r="T556" s="44" t="s">
        <v>330</v>
      </c>
      <c r="U556" s="44">
        <v>-72.394757999999996</v>
      </c>
      <c r="V556" s="44">
        <v>5.3499489999999996</v>
      </c>
    </row>
    <row r="557" spans="1:22" ht="15.75" hidden="1" customHeight="1">
      <c r="A557" s="48">
        <v>683</v>
      </c>
      <c r="B557" s="24" t="s">
        <v>88</v>
      </c>
      <c r="C557" s="24" t="s">
        <v>361</v>
      </c>
      <c r="D557" s="25" t="s">
        <v>89</v>
      </c>
      <c r="E557" s="28">
        <v>10</v>
      </c>
      <c r="F557" s="24">
        <v>3</v>
      </c>
      <c r="G557" s="43">
        <v>1.1399999999999999</v>
      </c>
      <c r="H557" s="43">
        <v>0.362873</v>
      </c>
      <c r="I557" s="26">
        <v>8</v>
      </c>
      <c r="J557" s="26">
        <v>4</v>
      </c>
      <c r="K557" s="27">
        <v>2149219.8565000002</v>
      </c>
      <c r="L557" s="27">
        <v>5067012.8827</v>
      </c>
      <c r="M557" s="28">
        <v>0.103419</v>
      </c>
      <c r="N557" s="29">
        <v>0.78598400000000002</v>
      </c>
      <c r="O557" s="25">
        <v>0.76</v>
      </c>
      <c r="P557" s="34">
        <v>50.265481999999999</v>
      </c>
      <c r="Q557" s="44" t="s">
        <v>87</v>
      </c>
      <c r="R557" s="44" t="s">
        <v>109</v>
      </c>
      <c r="S557" s="44" t="s">
        <v>52</v>
      </c>
      <c r="T557" s="44" t="s">
        <v>389</v>
      </c>
      <c r="U557" s="44">
        <v>-72.394924000000003</v>
      </c>
      <c r="V557" s="44">
        <v>5.3501899999999996</v>
      </c>
    </row>
    <row r="558" spans="1:22" ht="15.75" hidden="1" customHeight="1">
      <c r="A558" s="48">
        <v>684</v>
      </c>
      <c r="B558" s="24" t="s">
        <v>92</v>
      </c>
      <c r="C558" s="24" t="s">
        <v>359</v>
      </c>
      <c r="D558" s="25" t="s">
        <v>93</v>
      </c>
      <c r="E558" s="24">
        <v>10</v>
      </c>
      <c r="F558" s="24">
        <v>3</v>
      </c>
      <c r="G558" s="43">
        <v>1.92</v>
      </c>
      <c r="H558" s="43">
        <v>0.611155</v>
      </c>
      <c r="I558" s="26">
        <v>9</v>
      </c>
      <c r="J558" s="26">
        <v>4.5</v>
      </c>
      <c r="K558" s="27">
        <v>2149227.8648000001</v>
      </c>
      <c r="L558" s="27">
        <v>5067005.2609000001</v>
      </c>
      <c r="M558" s="28">
        <v>0.293354</v>
      </c>
      <c r="N558" s="29">
        <v>2.2294930000000002</v>
      </c>
      <c r="O558" s="25">
        <v>0.76</v>
      </c>
      <c r="P558" s="35">
        <v>63.617251000000003</v>
      </c>
      <c r="Q558" s="44" t="s">
        <v>398</v>
      </c>
      <c r="R558" s="44" t="s">
        <v>109</v>
      </c>
      <c r="S558" s="44" t="s">
        <v>52</v>
      </c>
      <c r="T558" s="44" t="s">
        <v>389</v>
      </c>
      <c r="U558" s="44">
        <v>-72.394992000000002</v>
      </c>
      <c r="V558" s="44">
        <v>5.350263</v>
      </c>
    </row>
    <row r="559" spans="1:22" ht="15.75" hidden="1" customHeight="1">
      <c r="A559" s="48">
        <v>685</v>
      </c>
      <c r="B559" s="24" t="s">
        <v>92</v>
      </c>
      <c r="C559" s="24" t="s">
        <v>359</v>
      </c>
      <c r="D559" s="25" t="s">
        <v>93</v>
      </c>
      <c r="E559" s="24">
        <v>10</v>
      </c>
      <c r="F559" s="24">
        <v>4</v>
      </c>
      <c r="G559" s="43">
        <v>1.52</v>
      </c>
      <c r="H559" s="43">
        <v>0.48383100000000001</v>
      </c>
      <c r="I559" s="26">
        <v>9</v>
      </c>
      <c r="J559" s="26">
        <v>4.5</v>
      </c>
      <c r="K559" s="27">
        <v>2149232.4961000001</v>
      </c>
      <c r="L559" s="27">
        <v>5067006.8755999999</v>
      </c>
      <c r="M559" s="28">
        <v>0.18385599999999999</v>
      </c>
      <c r="N559" s="29">
        <v>1.3973040000000001</v>
      </c>
      <c r="O559" s="25">
        <v>0.76</v>
      </c>
      <c r="P559" s="35">
        <v>63.617251000000003</v>
      </c>
      <c r="Q559" s="44" t="s">
        <v>398</v>
      </c>
      <c r="R559" s="44" t="s">
        <v>109</v>
      </c>
      <c r="S559" s="44" t="s">
        <v>52</v>
      </c>
      <c r="T559" s="44" t="s">
        <v>389</v>
      </c>
      <c r="U559" s="44">
        <v>-72.394977999999995</v>
      </c>
      <c r="V559" s="44">
        <v>5.3503040000000004</v>
      </c>
    </row>
    <row r="560" spans="1:22" ht="15.75" hidden="1" customHeight="1">
      <c r="A560" s="48">
        <v>686</v>
      </c>
      <c r="B560" s="24" t="s">
        <v>92</v>
      </c>
      <c r="C560" s="24" t="s">
        <v>359</v>
      </c>
      <c r="D560" s="25" t="s">
        <v>93</v>
      </c>
      <c r="E560" s="24">
        <v>10</v>
      </c>
      <c r="F560" s="24">
        <v>4</v>
      </c>
      <c r="G560" s="43">
        <v>1.24</v>
      </c>
      <c r="H560" s="43">
        <v>0.394704</v>
      </c>
      <c r="I560" s="26">
        <v>9</v>
      </c>
      <c r="J560" s="26">
        <v>4.5</v>
      </c>
      <c r="K560" s="27">
        <v>2149236.3484999998</v>
      </c>
      <c r="L560" s="27">
        <v>5067008.5966999996</v>
      </c>
      <c r="M560" s="28">
        <v>0.12235799999999999</v>
      </c>
      <c r="N560" s="29">
        <v>0.92992300000000006</v>
      </c>
      <c r="O560" s="25">
        <v>0.76</v>
      </c>
      <c r="P560" s="35">
        <v>63.617251000000003</v>
      </c>
      <c r="Q560" s="44" t="s">
        <v>398</v>
      </c>
      <c r="R560" s="44" t="s">
        <v>109</v>
      </c>
      <c r="S560" s="44" t="s">
        <v>52</v>
      </c>
      <c r="T560" s="44" t="s">
        <v>389</v>
      </c>
      <c r="U560" s="44">
        <v>-72.394962000000007</v>
      </c>
      <c r="V560" s="44">
        <v>5.350339</v>
      </c>
    </row>
    <row r="561" spans="1:22" ht="15.75" hidden="1" customHeight="1">
      <c r="A561" s="48">
        <v>687</v>
      </c>
      <c r="B561" s="24" t="s">
        <v>88</v>
      </c>
      <c r="C561" s="24" t="s">
        <v>361</v>
      </c>
      <c r="D561" s="25" t="s">
        <v>89</v>
      </c>
      <c r="E561" s="24">
        <v>12</v>
      </c>
      <c r="F561" s="24">
        <v>6</v>
      </c>
      <c r="G561" s="43">
        <v>1.1399999999999999</v>
      </c>
      <c r="H561" s="43">
        <v>0.362873</v>
      </c>
      <c r="I561" s="26">
        <v>7</v>
      </c>
      <c r="J561" s="26">
        <v>3.5</v>
      </c>
      <c r="K561" s="27">
        <v>2149232.4087</v>
      </c>
      <c r="L561" s="27">
        <v>5067016.5562000005</v>
      </c>
      <c r="M561" s="28">
        <v>0.103419</v>
      </c>
      <c r="N561" s="29">
        <v>0.94318000000000002</v>
      </c>
      <c r="O561" s="25">
        <v>0.76</v>
      </c>
      <c r="P561" s="35">
        <v>38.48451</v>
      </c>
      <c r="Q561" s="44" t="s">
        <v>398</v>
      </c>
      <c r="R561" s="44" t="s">
        <v>109</v>
      </c>
      <c r="S561" s="44" t="s">
        <v>21</v>
      </c>
      <c r="T561" s="44" t="s">
        <v>389</v>
      </c>
      <c r="U561" s="44">
        <v>-72.394890000000004</v>
      </c>
      <c r="V561" s="44">
        <v>5.3503040000000004</v>
      </c>
    </row>
    <row r="562" spans="1:22" ht="15.75" hidden="1" customHeight="1">
      <c r="A562" s="48">
        <v>688</v>
      </c>
      <c r="B562" s="24" t="s">
        <v>96</v>
      </c>
      <c r="C562" s="24" t="s">
        <v>348</v>
      </c>
      <c r="D562" s="25" t="s">
        <v>37</v>
      </c>
      <c r="E562" s="24">
        <v>10</v>
      </c>
      <c r="F562" s="24">
        <v>5</v>
      </c>
      <c r="G562" s="43">
        <v>1.87</v>
      </c>
      <c r="H562" s="43">
        <v>0.59523899999999996</v>
      </c>
      <c r="I562" s="26">
        <v>12</v>
      </c>
      <c r="J562" s="26">
        <v>6</v>
      </c>
      <c r="K562" s="27">
        <v>2149232.6</v>
      </c>
      <c r="L562" s="27">
        <v>5067025.0462999996</v>
      </c>
      <c r="M562" s="28">
        <v>0.27827400000000002</v>
      </c>
      <c r="N562" s="29">
        <v>2.1148859999999998</v>
      </c>
      <c r="O562" s="25">
        <v>0.76</v>
      </c>
      <c r="P562" s="35">
        <v>113.097336</v>
      </c>
      <c r="Q562" s="44" t="s">
        <v>61</v>
      </c>
      <c r="R562" s="44" t="s">
        <v>109</v>
      </c>
      <c r="S562" s="44" t="s">
        <v>21</v>
      </c>
      <c r="T562" s="44" t="s">
        <v>389</v>
      </c>
      <c r="U562" s="44">
        <v>-72.394813999999997</v>
      </c>
      <c r="V562" s="44">
        <v>5.3503049999999996</v>
      </c>
    </row>
    <row r="563" spans="1:22" ht="15.75" hidden="1" customHeight="1">
      <c r="A563" s="49">
        <v>689</v>
      </c>
      <c r="B563" s="28" t="s">
        <v>96</v>
      </c>
      <c r="C563" s="28" t="s">
        <v>348</v>
      </c>
      <c r="D563" s="25" t="s">
        <v>37</v>
      </c>
      <c r="E563" s="28">
        <v>10</v>
      </c>
      <c r="F563" s="24">
        <v>5</v>
      </c>
      <c r="G563" s="43">
        <v>0.9</v>
      </c>
      <c r="H563" s="43">
        <v>0.28647899999999998</v>
      </c>
      <c r="I563" s="26">
        <v>11</v>
      </c>
      <c r="J563" s="26">
        <v>5.5</v>
      </c>
      <c r="K563" s="27">
        <v>2149223.3228000002</v>
      </c>
      <c r="L563" s="27">
        <v>5067022.9157999996</v>
      </c>
      <c r="M563" s="28">
        <v>6.4458000000000001E-2</v>
      </c>
      <c r="N563" s="29">
        <v>0.48987900000000001</v>
      </c>
      <c r="O563" s="25">
        <v>0.76</v>
      </c>
      <c r="P563" s="34">
        <v>95.033178000000007</v>
      </c>
      <c r="Q563" s="44" t="s">
        <v>398</v>
      </c>
      <c r="R563" s="44" t="s">
        <v>109</v>
      </c>
      <c r="S563" s="44" t="s">
        <v>21</v>
      </c>
      <c r="T563" s="44" t="s">
        <v>389</v>
      </c>
      <c r="U563" s="44">
        <v>-72.394833000000006</v>
      </c>
      <c r="V563" s="44">
        <v>5.3502210000000003</v>
      </c>
    </row>
    <row r="564" spans="1:22" ht="15.75" hidden="1" customHeight="1">
      <c r="A564" s="48">
        <v>690</v>
      </c>
      <c r="B564" s="24" t="s">
        <v>168</v>
      </c>
      <c r="C564" s="24" t="s">
        <v>347</v>
      </c>
      <c r="D564" s="25" t="s">
        <v>169</v>
      </c>
      <c r="E564" s="24">
        <v>7</v>
      </c>
      <c r="F564" s="24">
        <v>2</v>
      </c>
      <c r="G564" s="43">
        <v>0.39</v>
      </c>
      <c r="H564" s="43">
        <v>0.124141</v>
      </c>
      <c r="I564" s="26">
        <v>7</v>
      </c>
      <c r="J564" s="26">
        <v>3.5</v>
      </c>
      <c r="K564" s="27">
        <v>2149203.4780999999</v>
      </c>
      <c r="L564" s="27">
        <v>5066987.6036</v>
      </c>
      <c r="M564" s="28">
        <v>1.2104E-2</v>
      </c>
      <c r="N564" s="29">
        <v>6.4392000000000005E-2</v>
      </c>
      <c r="O564" s="25">
        <v>0.76</v>
      </c>
      <c r="P564" s="34">
        <v>38.48451</v>
      </c>
      <c r="Q564" s="44" t="s">
        <v>105</v>
      </c>
      <c r="R564" s="44" t="s">
        <v>109</v>
      </c>
      <c r="S564" s="44" t="s">
        <v>52</v>
      </c>
      <c r="T564" s="44" t="s">
        <v>389</v>
      </c>
      <c r="U564" s="44">
        <v>-72.395151999999996</v>
      </c>
      <c r="V564" s="44">
        <v>5.3500420000000002</v>
      </c>
    </row>
    <row r="565" spans="1:22" ht="15.75" hidden="1" customHeight="1">
      <c r="A565" s="49">
        <v>691</v>
      </c>
      <c r="B565" s="28" t="s">
        <v>108</v>
      </c>
      <c r="C565" s="24" t="s">
        <v>360</v>
      </c>
      <c r="D565" s="25" t="s">
        <v>89</v>
      </c>
      <c r="E565" s="28">
        <v>10</v>
      </c>
      <c r="F565" s="24">
        <v>4</v>
      </c>
      <c r="G565" s="43">
        <v>0.37</v>
      </c>
      <c r="H565" s="43">
        <v>0.117775</v>
      </c>
      <c r="I565" s="26">
        <v>9</v>
      </c>
      <c r="J565" s="26">
        <v>4.5</v>
      </c>
      <c r="K565" s="27">
        <v>2149227.8629999999</v>
      </c>
      <c r="L565" s="27">
        <v>5066997.3590000002</v>
      </c>
      <c r="M565" s="28">
        <v>1.0893999999999999E-2</v>
      </c>
      <c r="N565" s="29">
        <v>8.2795999999999995E-2</v>
      </c>
      <c r="O565" s="25">
        <v>0.76</v>
      </c>
      <c r="P565" s="35">
        <v>63.617251000000003</v>
      </c>
      <c r="Q565" s="44" t="s">
        <v>398</v>
      </c>
      <c r="R565" s="44" t="s">
        <v>109</v>
      </c>
      <c r="S565" s="44" t="s">
        <v>52</v>
      </c>
      <c r="T565" s="44" t="s">
        <v>389</v>
      </c>
      <c r="U565" s="44">
        <v>-72.395064000000005</v>
      </c>
      <c r="V565" s="44">
        <v>5.350263</v>
      </c>
    </row>
    <row r="566" spans="1:22" ht="15.75" customHeight="1">
      <c r="A566" s="48">
        <v>692</v>
      </c>
      <c r="B566" s="24" t="s">
        <v>60</v>
      </c>
      <c r="C566" s="24" t="s">
        <v>398</v>
      </c>
      <c r="D566" s="25" t="s">
        <v>398</v>
      </c>
      <c r="E566" s="24">
        <v>12</v>
      </c>
      <c r="F566" s="24">
        <v>4</v>
      </c>
      <c r="G566" s="43">
        <v>1.72</v>
      </c>
      <c r="H566" s="43">
        <v>0.54749300000000001</v>
      </c>
      <c r="I566" s="26" t="s">
        <v>398</v>
      </c>
      <c r="J566" s="26" t="s">
        <v>398</v>
      </c>
      <c r="K566" s="27">
        <v>2149384.81</v>
      </c>
      <c r="L566" s="27">
        <v>5067156.5070000002</v>
      </c>
      <c r="M566" s="28">
        <v>0.23542199999999999</v>
      </c>
      <c r="N566" s="29">
        <v>2.147049</v>
      </c>
      <c r="O566" s="25">
        <v>0.76</v>
      </c>
      <c r="P566" s="35">
        <v>0</v>
      </c>
      <c r="Q566" s="44" t="s">
        <v>258</v>
      </c>
      <c r="R566" s="44" t="s">
        <v>403</v>
      </c>
      <c r="S566" s="44" t="s">
        <v>52</v>
      </c>
      <c r="T566" s="44" t="s">
        <v>324</v>
      </c>
      <c r="U566" s="44">
        <v>-72.393625</v>
      </c>
      <c r="V566" s="44">
        <v>5.3516810000000001</v>
      </c>
    </row>
    <row r="567" spans="1:22" ht="15.75" hidden="1" customHeight="1">
      <c r="A567" s="48">
        <v>693</v>
      </c>
      <c r="B567" s="24" t="s">
        <v>132</v>
      </c>
      <c r="C567" s="24" t="s">
        <v>372</v>
      </c>
      <c r="D567" s="25" t="s">
        <v>326</v>
      </c>
      <c r="E567" s="24">
        <v>12</v>
      </c>
      <c r="F567" s="24">
        <v>5</v>
      </c>
      <c r="G567" s="43">
        <v>1.8</v>
      </c>
      <c r="H567" s="43">
        <v>0.57295799999999997</v>
      </c>
      <c r="I567" s="26">
        <v>8</v>
      </c>
      <c r="J567" s="26">
        <v>4</v>
      </c>
      <c r="K567" s="27">
        <v>2149343.9049999998</v>
      </c>
      <c r="L567" s="27">
        <v>5066974.1140000001</v>
      </c>
      <c r="M567" s="28">
        <v>0.25783099999999998</v>
      </c>
      <c r="N567" s="29">
        <v>2.3514189999999999</v>
      </c>
      <c r="O567" s="25">
        <v>0.76</v>
      </c>
      <c r="P567" s="35">
        <v>50.265481999999999</v>
      </c>
      <c r="Q567" s="44" t="s">
        <v>398</v>
      </c>
      <c r="R567" s="44" t="s">
        <v>109</v>
      </c>
      <c r="S567" s="44" t="s">
        <v>52</v>
      </c>
      <c r="T567" s="44" t="s">
        <v>389</v>
      </c>
      <c r="U567" s="44">
        <v>-72.395273000000003</v>
      </c>
      <c r="V567" s="44">
        <v>5.3513130000000002</v>
      </c>
    </row>
    <row r="568" spans="1:22" ht="15.75" customHeight="1">
      <c r="A568" s="48">
        <v>694</v>
      </c>
      <c r="B568" s="24" t="s">
        <v>60</v>
      </c>
      <c r="C568" s="24" t="s">
        <v>398</v>
      </c>
      <c r="D568" s="25" t="s">
        <v>398</v>
      </c>
      <c r="E568" s="24">
        <v>12</v>
      </c>
      <c r="F568" s="24">
        <v>7</v>
      </c>
      <c r="G568" s="43">
        <v>2.1</v>
      </c>
      <c r="H568" s="43">
        <v>0.66845100000000002</v>
      </c>
      <c r="I568" s="26" t="s">
        <v>398</v>
      </c>
      <c r="J568" s="26">
        <v>0</v>
      </c>
      <c r="K568" s="27">
        <v>2149355.5610000002</v>
      </c>
      <c r="L568" s="27">
        <v>5066994.091</v>
      </c>
      <c r="M568" s="28">
        <v>0.350937</v>
      </c>
      <c r="N568" s="29">
        <v>3.200542</v>
      </c>
      <c r="O568" s="25">
        <v>0.76</v>
      </c>
      <c r="P568" s="35">
        <v>0</v>
      </c>
      <c r="Q568" s="44" t="s">
        <v>398</v>
      </c>
      <c r="R568" s="44" t="s">
        <v>403</v>
      </c>
      <c r="S568" s="44" t="s">
        <v>52</v>
      </c>
      <c r="T568" s="44" t="s">
        <v>324</v>
      </c>
      <c r="U568" s="44">
        <v>-72.395092000000005</v>
      </c>
      <c r="V568" s="44">
        <v>5.3514179999999998</v>
      </c>
    </row>
    <row r="569" spans="1:22" ht="15.75" hidden="1" customHeight="1">
      <c r="A569" s="48">
        <v>696</v>
      </c>
      <c r="B569" s="24" t="s">
        <v>107</v>
      </c>
      <c r="C569" s="24" t="s">
        <v>355</v>
      </c>
      <c r="D569" s="25" t="s">
        <v>31</v>
      </c>
      <c r="E569" s="28">
        <v>12</v>
      </c>
      <c r="F569" s="24">
        <v>6</v>
      </c>
      <c r="G569" s="43">
        <v>2</v>
      </c>
      <c r="H569" s="43">
        <v>0.63661999999999996</v>
      </c>
      <c r="I569" s="26">
        <v>9</v>
      </c>
      <c r="J569" s="26">
        <v>4.5</v>
      </c>
      <c r="K569" s="27">
        <v>2149212.1409999998</v>
      </c>
      <c r="L569" s="27">
        <v>5067077.4589999998</v>
      </c>
      <c r="M569" s="28">
        <v>0.31830999999999998</v>
      </c>
      <c r="N569" s="29">
        <v>2.9029859999999998</v>
      </c>
      <c r="O569" s="25">
        <v>0.76</v>
      </c>
      <c r="P569" s="34">
        <v>63.617251000000003</v>
      </c>
      <c r="Q569" s="44" t="s">
        <v>259</v>
      </c>
      <c r="R569" s="44" t="s">
        <v>109</v>
      </c>
      <c r="S569" s="44" t="s">
        <v>52</v>
      </c>
      <c r="T569" s="44" t="s">
        <v>389</v>
      </c>
      <c r="U569" s="44">
        <v>-72.394340999999997</v>
      </c>
      <c r="V569" s="44">
        <v>5.3501200000000004</v>
      </c>
    </row>
    <row r="570" spans="1:22" ht="15.75" hidden="1" customHeight="1">
      <c r="A570" s="48">
        <v>697</v>
      </c>
      <c r="B570" s="24" t="s">
        <v>333</v>
      </c>
      <c r="C570" s="24" t="s">
        <v>374</v>
      </c>
      <c r="D570" s="25" t="s">
        <v>375</v>
      </c>
      <c r="E570" s="24">
        <v>9</v>
      </c>
      <c r="F570" s="24">
        <v>4</v>
      </c>
      <c r="G570" s="43">
        <v>0.8</v>
      </c>
      <c r="H570" s="43">
        <v>0.25464799999999999</v>
      </c>
      <c r="I570" s="26">
        <v>8</v>
      </c>
      <c r="J570" s="26">
        <v>4</v>
      </c>
      <c r="K570" s="27">
        <v>2149240.1830000002</v>
      </c>
      <c r="L570" s="27">
        <v>5066876.4960000003</v>
      </c>
      <c r="M570" s="28">
        <v>5.0930000000000003E-2</v>
      </c>
      <c r="N570" s="29">
        <v>0.80672500000000003</v>
      </c>
      <c r="O570" s="25">
        <v>0.76</v>
      </c>
      <c r="P570" s="35">
        <v>50.265481999999999</v>
      </c>
      <c r="Q570" s="44" t="s">
        <v>398</v>
      </c>
      <c r="R570" s="44" t="s">
        <v>109</v>
      </c>
      <c r="S570" s="44" t="s">
        <v>52</v>
      </c>
      <c r="T570" s="44" t="s">
        <v>389</v>
      </c>
      <c r="U570" s="44">
        <v>-72.396154999999993</v>
      </c>
      <c r="V570" s="44">
        <v>5.3503749999999997</v>
      </c>
    </row>
    <row r="571" spans="1:22" ht="15.75" hidden="1" customHeight="1">
      <c r="A571" s="48">
        <v>698</v>
      </c>
      <c r="B571" s="24" t="s">
        <v>60</v>
      </c>
      <c r="C571" s="24" t="s">
        <v>398</v>
      </c>
      <c r="D571" s="25" t="s">
        <v>398</v>
      </c>
      <c r="E571" s="24">
        <v>8</v>
      </c>
      <c r="F571" s="24" t="s">
        <v>398</v>
      </c>
      <c r="G571" s="43">
        <v>0.7</v>
      </c>
      <c r="H571" s="43">
        <v>0.22281699999999999</v>
      </c>
      <c r="I571" s="26" t="s">
        <v>398</v>
      </c>
      <c r="J571" s="26" t="s">
        <v>398</v>
      </c>
      <c r="K571" s="27">
        <v>2149344.602</v>
      </c>
      <c r="L571" s="27">
        <v>5066986.0669999998</v>
      </c>
      <c r="M571" s="28">
        <v>3.8993E-2</v>
      </c>
      <c r="N571" s="29">
        <v>0.86096499999999998</v>
      </c>
      <c r="O571" s="25">
        <v>0.76</v>
      </c>
      <c r="P571" s="35">
        <v>0</v>
      </c>
      <c r="Q571" s="44" t="s">
        <v>398</v>
      </c>
      <c r="R571" s="44" t="s">
        <v>109</v>
      </c>
      <c r="S571" s="44" t="s">
        <v>52</v>
      </c>
      <c r="T571" s="44" t="s">
        <v>389</v>
      </c>
      <c r="U571" s="44">
        <v>-72.395165000000006</v>
      </c>
      <c r="V571" s="44">
        <v>5.3513190000000002</v>
      </c>
    </row>
    <row r="572" spans="1:22" ht="15.75" customHeight="1">
      <c r="A572" s="48">
        <v>699</v>
      </c>
      <c r="B572" s="24" t="s">
        <v>22</v>
      </c>
      <c r="C572" s="24" t="s">
        <v>345</v>
      </c>
      <c r="D572" s="25" t="s">
        <v>20</v>
      </c>
      <c r="E572" s="24">
        <v>5</v>
      </c>
      <c r="F572" s="24">
        <v>2</v>
      </c>
      <c r="G572" s="43">
        <v>0.32</v>
      </c>
      <c r="H572" s="43">
        <v>0.10185900000000001</v>
      </c>
      <c r="I572" s="26">
        <v>8</v>
      </c>
      <c r="J572" s="26">
        <v>4</v>
      </c>
      <c r="K572" s="27">
        <v>2149353.4249999998</v>
      </c>
      <c r="L572" s="27">
        <v>5066988.8729999997</v>
      </c>
      <c r="M572" s="28">
        <v>8.149E-3</v>
      </c>
      <c r="N572" s="29">
        <v>0.153196</v>
      </c>
      <c r="O572" s="25">
        <v>0.76</v>
      </c>
      <c r="P572" s="35">
        <v>50.265481999999999</v>
      </c>
      <c r="Q572" s="44" t="s">
        <v>398</v>
      </c>
      <c r="R572" s="44" t="s">
        <v>403</v>
      </c>
      <c r="S572" s="44" t="s">
        <v>52</v>
      </c>
      <c r="T572" s="44" t="s">
        <v>389</v>
      </c>
      <c r="U572" s="44">
        <v>-72.395139</v>
      </c>
      <c r="V572" s="44">
        <v>5.3513989999999998</v>
      </c>
    </row>
    <row r="573" spans="1:22" ht="15.75" hidden="1" customHeight="1">
      <c r="A573" s="49">
        <v>700</v>
      </c>
      <c r="B573" s="28" t="s">
        <v>116</v>
      </c>
      <c r="C573" s="28" t="s">
        <v>364</v>
      </c>
      <c r="D573" s="25" t="s">
        <v>89</v>
      </c>
      <c r="E573" s="28">
        <v>6</v>
      </c>
      <c r="F573" s="24">
        <v>2</v>
      </c>
      <c r="G573" s="43">
        <v>0.38</v>
      </c>
      <c r="H573" s="43">
        <v>0.120958</v>
      </c>
      <c r="I573" s="26">
        <v>4</v>
      </c>
      <c r="J573" s="26">
        <v>2</v>
      </c>
      <c r="K573" s="27">
        <v>2149202.8983999998</v>
      </c>
      <c r="L573" s="27">
        <v>5067034.2407999998</v>
      </c>
      <c r="M573" s="28">
        <v>1.1490999999999999E-2</v>
      </c>
      <c r="N573" s="29">
        <v>0.328183</v>
      </c>
      <c r="O573" s="25">
        <v>0.76</v>
      </c>
      <c r="P573" s="34">
        <v>12.566371</v>
      </c>
      <c r="Q573" s="44" t="s">
        <v>398</v>
      </c>
      <c r="R573" s="44" t="s">
        <v>109</v>
      </c>
      <c r="S573" s="44" t="s">
        <v>52</v>
      </c>
      <c r="T573" s="44" t="s">
        <v>389</v>
      </c>
      <c r="U573" s="44">
        <v>-72.394730999999993</v>
      </c>
      <c r="V573" s="44">
        <v>5.3500360000000002</v>
      </c>
    </row>
    <row r="574" spans="1:22" ht="15.75" hidden="1" customHeight="1">
      <c r="A574" s="48">
        <v>701</v>
      </c>
      <c r="B574" s="24" t="s">
        <v>26</v>
      </c>
      <c r="C574" s="24" t="s">
        <v>357</v>
      </c>
      <c r="D574" s="25" t="s">
        <v>326</v>
      </c>
      <c r="E574" s="24">
        <v>6</v>
      </c>
      <c r="F574" s="24">
        <v>2</v>
      </c>
      <c r="G574" s="43">
        <v>0.52</v>
      </c>
      <c r="H574" s="43">
        <v>0.165521</v>
      </c>
      <c r="I574" s="26">
        <v>6</v>
      </c>
      <c r="J574" s="26">
        <v>3</v>
      </c>
      <c r="K574" s="27">
        <v>2149224.6039999998</v>
      </c>
      <c r="L574" s="27">
        <v>5067139.1160000004</v>
      </c>
      <c r="M574" s="28">
        <v>2.1517999999999999E-2</v>
      </c>
      <c r="N574" s="29">
        <v>0.74365300000000001</v>
      </c>
      <c r="O574" s="25">
        <v>0.76</v>
      </c>
      <c r="P574" s="35">
        <v>28.274334</v>
      </c>
      <c r="Q574" s="44" t="s">
        <v>398</v>
      </c>
      <c r="R574" s="44" t="s">
        <v>109</v>
      </c>
      <c r="S574" s="44" t="s">
        <v>52</v>
      </c>
      <c r="T574" s="44" t="s">
        <v>389</v>
      </c>
      <c r="U574" s="44">
        <v>-72.393783999999997</v>
      </c>
      <c r="V574" s="44">
        <v>5.3502320000000001</v>
      </c>
    </row>
    <row r="575" spans="1:22" ht="15.75" hidden="1" customHeight="1">
      <c r="A575" s="49">
        <v>702</v>
      </c>
      <c r="B575" s="28" t="s">
        <v>168</v>
      </c>
      <c r="C575" s="28" t="s">
        <v>347</v>
      </c>
      <c r="D575" s="25" t="s">
        <v>169</v>
      </c>
      <c r="E575" s="28">
        <v>3</v>
      </c>
      <c r="F575" s="24">
        <v>1.3</v>
      </c>
      <c r="G575" s="43">
        <v>0.32</v>
      </c>
      <c r="H575" s="43">
        <v>0.10185900000000001</v>
      </c>
      <c r="I575" s="26">
        <v>4</v>
      </c>
      <c r="J575" s="26">
        <v>2</v>
      </c>
      <c r="K575" s="27">
        <v>2149229.4780000001</v>
      </c>
      <c r="L575" s="27">
        <v>5067138.9819999998</v>
      </c>
      <c r="M575" s="28">
        <v>8.149E-3</v>
      </c>
      <c r="N575" s="29">
        <v>0.16525599999999999</v>
      </c>
      <c r="O575" s="25">
        <v>0.76</v>
      </c>
      <c r="P575" s="35">
        <v>12.566371</v>
      </c>
      <c r="Q575" s="44" t="s">
        <v>398</v>
      </c>
      <c r="R575" s="44" t="s">
        <v>109</v>
      </c>
      <c r="S575" s="44" t="s">
        <v>52</v>
      </c>
      <c r="T575" s="44" t="s">
        <v>389</v>
      </c>
      <c r="U575" s="44">
        <v>-72.393784999999994</v>
      </c>
      <c r="V575" s="44">
        <v>5.350276</v>
      </c>
    </row>
    <row r="576" spans="1:22" ht="15.75" hidden="1" customHeight="1">
      <c r="A576" s="49">
        <v>703</v>
      </c>
      <c r="B576" s="28" t="s">
        <v>376</v>
      </c>
      <c r="C576" s="28" t="s">
        <v>377</v>
      </c>
      <c r="D576" s="25" t="s">
        <v>378</v>
      </c>
      <c r="E576" s="28">
        <v>5</v>
      </c>
      <c r="F576" s="24">
        <v>2</v>
      </c>
      <c r="G576" s="43">
        <v>0.39</v>
      </c>
      <c r="H576" s="43">
        <v>0.124141</v>
      </c>
      <c r="I576" s="26">
        <v>6</v>
      </c>
      <c r="J576" s="26">
        <v>3</v>
      </c>
      <c r="K576" s="27">
        <v>2149183.6209999998</v>
      </c>
      <c r="L576" s="27">
        <v>5067166.0070000002</v>
      </c>
      <c r="M576" s="28">
        <v>1.2104E-2</v>
      </c>
      <c r="N576" s="29">
        <v>0.46962500000000001</v>
      </c>
      <c r="O576" s="25">
        <v>0.76</v>
      </c>
      <c r="P576" s="34">
        <v>28.274334</v>
      </c>
      <c r="Q576" s="44" t="s">
        <v>398</v>
      </c>
      <c r="R576" s="44" t="s">
        <v>109</v>
      </c>
      <c r="S576" s="44" t="s">
        <v>52</v>
      </c>
      <c r="T576" s="44" t="s">
        <v>389</v>
      </c>
      <c r="U576" s="44">
        <v>-72.393540999999999</v>
      </c>
      <c r="V576" s="44">
        <v>5.3498609999999998</v>
      </c>
    </row>
    <row r="577" spans="1:22" ht="15.75" hidden="1" customHeight="1">
      <c r="A577" s="65">
        <v>703</v>
      </c>
      <c r="B577" s="66" t="s">
        <v>376</v>
      </c>
      <c r="C577" s="48" t="s">
        <v>377</v>
      </c>
      <c r="D577" s="24" t="s">
        <v>378</v>
      </c>
      <c r="E577" s="24">
        <v>5</v>
      </c>
      <c r="F577" s="25">
        <v>2</v>
      </c>
      <c r="G577" s="24">
        <v>0.39</v>
      </c>
      <c r="H577" s="24">
        <v>0.124141</v>
      </c>
      <c r="I577" s="33">
        <v>6</v>
      </c>
      <c r="J577" s="33">
        <v>3</v>
      </c>
      <c r="K577" s="26">
        <v>2149183.6209999998</v>
      </c>
      <c r="L577" s="26">
        <v>5067166.0070000002</v>
      </c>
      <c r="M577" s="27">
        <v>1.2104E-2</v>
      </c>
      <c r="N577" s="27">
        <v>0.46962500000000001</v>
      </c>
      <c r="O577" s="28">
        <v>0.76</v>
      </c>
      <c r="P577" s="29">
        <v>28.274334</v>
      </c>
      <c r="Q577" s="45"/>
      <c r="R577" s="35" t="s">
        <v>109</v>
      </c>
      <c r="S577" s="44" t="s">
        <v>52</v>
      </c>
      <c r="T577" s="44" t="s">
        <v>389</v>
      </c>
      <c r="U577" s="44">
        <v>-72.393540999999999</v>
      </c>
      <c r="V577" s="44">
        <v>5.3498609999999998</v>
      </c>
    </row>
    <row r="578" spans="1:22" ht="15.75" hidden="1" customHeight="1">
      <c r="A578" s="48">
        <v>704</v>
      </c>
      <c r="B578" s="24" t="s">
        <v>32</v>
      </c>
      <c r="C578" s="24" t="s">
        <v>371</v>
      </c>
      <c r="D578" s="25" t="s">
        <v>33</v>
      </c>
      <c r="E578" s="24">
        <v>8</v>
      </c>
      <c r="F578" s="24">
        <v>5</v>
      </c>
      <c r="G578" s="43">
        <v>0.5</v>
      </c>
      <c r="H578" s="43">
        <v>0.15915499999999999</v>
      </c>
      <c r="I578" s="26">
        <v>4</v>
      </c>
      <c r="J578" s="26">
        <v>2</v>
      </c>
      <c r="K578" s="27">
        <v>2149258.1839999999</v>
      </c>
      <c r="L578" s="27">
        <v>5067107.6629999997</v>
      </c>
      <c r="M578" s="28">
        <v>1.9893999999999998E-2</v>
      </c>
      <c r="N578" s="29">
        <v>1.3941969999999999</v>
      </c>
      <c r="O578" s="25">
        <v>0.76</v>
      </c>
      <c r="P578" s="35">
        <v>12.566371</v>
      </c>
      <c r="Q578" s="44" t="s">
        <v>398</v>
      </c>
      <c r="R578" s="44" t="s">
        <v>109</v>
      </c>
      <c r="S578" s="44" t="s">
        <v>52</v>
      </c>
      <c r="T578" s="44" t="s">
        <v>389</v>
      </c>
      <c r="U578" s="44">
        <v>-72.394067000000007</v>
      </c>
      <c r="V578" s="44">
        <v>5.350536</v>
      </c>
    </row>
    <row r="579" spans="1:22" ht="15.75" hidden="1" customHeight="1">
      <c r="A579" s="65">
        <v>704</v>
      </c>
      <c r="B579" s="66" t="s">
        <v>32</v>
      </c>
      <c r="C579" s="48" t="s">
        <v>371</v>
      </c>
      <c r="D579" s="24" t="s">
        <v>33</v>
      </c>
      <c r="E579" s="24">
        <v>8</v>
      </c>
      <c r="F579" s="25">
        <v>5</v>
      </c>
      <c r="G579" s="24">
        <v>0.5</v>
      </c>
      <c r="H579" s="24">
        <v>0.15915499999999999</v>
      </c>
      <c r="I579" s="33">
        <v>4</v>
      </c>
      <c r="J579" s="33">
        <v>2</v>
      </c>
      <c r="K579" s="26">
        <v>2149258.1839999999</v>
      </c>
      <c r="L579" s="26">
        <v>5067107.6629999997</v>
      </c>
      <c r="M579" s="27">
        <v>1.9893999999999998E-2</v>
      </c>
      <c r="N579" s="27">
        <v>1.3941969999999999</v>
      </c>
      <c r="O579" s="28">
        <v>0.76</v>
      </c>
      <c r="P579" s="29">
        <v>12.566371</v>
      </c>
      <c r="Q579" s="25"/>
      <c r="R579" s="44" t="s">
        <v>402</v>
      </c>
      <c r="S579" s="44" t="s">
        <v>52</v>
      </c>
      <c r="T579" s="44" t="s">
        <v>389</v>
      </c>
      <c r="U579" s="44">
        <v>-72.394067000000007</v>
      </c>
      <c r="V579" s="44">
        <v>5.350536</v>
      </c>
    </row>
    <row r="580" spans="1:22" ht="15.75" hidden="1" customHeight="1">
      <c r="A580" s="48">
        <v>705</v>
      </c>
      <c r="B580" s="24" t="s">
        <v>22</v>
      </c>
      <c r="C580" s="24" t="s">
        <v>345</v>
      </c>
      <c r="D580" s="25" t="s">
        <v>20</v>
      </c>
      <c r="E580" s="24">
        <v>5</v>
      </c>
      <c r="F580" s="24">
        <v>2</v>
      </c>
      <c r="G580" s="43">
        <v>0.46</v>
      </c>
      <c r="H580" s="43">
        <v>0.146423</v>
      </c>
      <c r="I580" s="26">
        <v>10</v>
      </c>
      <c r="J580" s="26">
        <v>5</v>
      </c>
      <c r="K580" s="27">
        <v>2149283.8149999999</v>
      </c>
      <c r="L580" s="27">
        <v>5067123.1239999998</v>
      </c>
      <c r="M580" s="28">
        <v>1.6839E-2</v>
      </c>
      <c r="N580" s="29">
        <v>0.82172299999999998</v>
      </c>
      <c r="O580" s="25">
        <v>0.76</v>
      </c>
      <c r="P580" s="35">
        <v>78.539816000000002</v>
      </c>
      <c r="Q580" s="44" t="s">
        <v>398</v>
      </c>
      <c r="R580" s="44" t="s">
        <v>109</v>
      </c>
      <c r="S580" s="44" t="s">
        <v>52</v>
      </c>
      <c r="T580" s="44" t="s">
        <v>389</v>
      </c>
      <c r="U580" s="44">
        <v>-72.393928000000002</v>
      </c>
      <c r="V580" s="44">
        <v>5.3507680000000004</v>
      </c>
    </row>
    <row r="581" spans="1:22" ht="15.75" hidden="1" customHeight="1">
      <c r="A581" s="65">
        <v>705</v>
      </c>
      <c r="B581" s="66" t="s">
        <v>22</v>
      </c>
      <c r="C581" s="48" t="s">
        <v>345</v>
      </c>
      <c r="D581" s="24" t="s">
        <v>20</v>
      </c>
      <c r="E581" s="24">
        <v>5</v>
      </c>
      <c r="F581" s="25">
        <v>2</v>
      </c>
      <c r="G581" s="24">
        <v>0.46</v>
      </c>
      <c r="H581" s="24">
        <v>0.146423</v>
      </c>
      <c r="I581" s="33">
        <v>10</v>
      </c>
      <c r="J581" s="33">
        <v>5</v>
      </c>
      <c r="K581" s="26">
        <v>2149283.8149999999</v>
      </c>
      <c r="L581" s="26">
        <v>5067123.1239999998</v>
      </c>
      <c r="M581" s="27">
        <v>1.6839E-2</v>
      </c>
      <c r="N581" s="27">
        <v>0.82172299999999998</v>
      </c>
      <c r="O581" s="28">
        <v>0.76</v>
      </c>
      <c r="P581" s="29">
        <v>78.539816000000002</v>
      </c>
      <c r="Q581" s="46"/>
      <c r="R581" s="44" t="s">
        <v>402</v>
      </c>
      <c r="S581" s="44" t="s">
        <v>52</v>
      </c>
      <c r="T581" s="44" t="s">
        <v>389</v>
      </c>
      <c r="U581" s="44">
        <v>-72.393928000000002</v>
      </c>
      <c r="V581" s="44">
        <v>5.3507680000000004</v>
      </c>
    </row>
    <row r="582" spans="1:22" ht="15.75" customHeight="1">
      <c r="A582" s="48">
        <v>706</v>
      </c>
      <c r="B582" s="24" t="s">
        <v>24</v>
      </c>
      <c r="C582" s="24" t="s">
        <v>351</v>
      </c>
      <c r="D582" s="25" t="s">
        <v>326</v>
      </c>
      <c r="E582" s="24">
        <v>5</v>
      </c>
      <c r="F582" s="24">
        <v>2</v>
      </c>
      <c r="G582" s="43">
        <v>0.4</v>
      </c>
      <c r="H582" s="43">
        <v>0.12732399999999999</v>
      </c>
      <c r="I582" s="26">
        <v>6</v>
      </c>
      <c r="J582" s="26">
        <v>3</v>
      </c>
      <c r="K582" s="27">
        <v>2149351.426</v>
      </c>
      <c r="L582" s="27">
        <v>5067039.517</v>
      </c>
      <c r="M582" s="28">
        <v>1.2732E-2</v>
      </c>
      <c r="N582" s="29">
        <v>0.68500300000000003</v>
      </c>
      <c r="O582" s="25">
        <v>0.76</v>
      </c>
      <c r="P582" s="35">
        <v>28.274334</v>
      </c>
      <c r="Q582" s="44" t="s">
        <v>398</v>
      </c>
      <c r="R582" s="44" t="s">
        <v>403</v>
      </c>
      <c r="S582" s="44" t="s">
        <v>52</v>
      </c>
      <c r="T582" s="44" t="s">
        <v>389</v>
      </c>
      <c r="U582" s="44">
        <v>-72.394682000000003</v>
      </c>
      <c r="V582" s="44">
        <v>5.3513799999999998</v>
      </c>
    </row>
    <row r="583" spans="1:22" ht="15.75" hidden="1" customHeight="1">
      <c r="A583" s="65">
        <v>706</v>
      </c>
      <c r="B583" s="66" t="s">
        <v>24</v>
      </c>
      <c r="C583" s="48" t="s">
        <v>351</v>
      </c>
      <c r="D583" s="24" t="s">
        <v>326</v>
      </c>
      <c r="E583" s="24">
        <v>5</v>
      </c>
      <c r="F583" s="25">
        <v>2</v>
      </c>
      <c r="G583" s="24">
        <v>0.4</v>
      </c>
      <c r="H583" s="24">
        <v>0.12732399999999999</v>
      </c>
      <c r="I583" s="33">
        <v>6</v>
      </c>
      <c r="J583" s="33">
        <v>3</v>
      </c>
      <c r="K583" s="26">
        <v>2149351.426</v>
      </c>
      <c r="L583" s="26">
        <v>5067039.517</v>
      </c>
      <c r="M583" s="27">
        <v>1.2732E-2</v>
      </c>
      <c r="N583" s="27">
        <v>0.68500300000000003</v>
      </c>
      <c r="O583" s="28">
        <v>0.76</v>
      </c>
      <c r="P583" s="29">
        <v>28.274334</v>
      </c>
      <c r="Q583" s="25"/>
      <c r="R583" s="44" t="s">
        <v>402</v>
      </c>
      <c r="S583" s="44" t="s">
        <v>52</v>
      </c>
      <c r="T583" s="44" t="s">
        <v>389</v>
      </c>
      <c r="U583" s="44">
        <v>-72.394682000000003</v>
      </c>
      <c r="V583" s="44">
        <v>5.3513799999999998</v>
      </c>
    </row>
    <row r="584" spans="1:22" ht="15.75" hidden="1" customHeight="1">
      <c r="A584" s="48" t="s">
        <v>77</v>
      </c>
      <c r="B584" s="24" t="s">
        <v>26</v>
      </c>
      <c r="C584" s="24" t="s">
        <v>357</v>
      </c>
      <c r="D584" s="25" t="s">
        <v>326</v>
      </c>
      <c r="E584" s="24">
        <v>7</v>
      </c>
      <c r="F584" s="24">
        <v>2</v>
      </c>
      <c r="G584" s="43">
        <v>0.6</v>
      </c>
      <c r="H584" s="43">
        <v>0.19098599999999999</v>
      </c>
      <c r="I584" s="26">
        <v>7</v>
      </c>
      <c r="J584" s="26">
        <v>3.5</v>
      </c>
      <c r="K584" s="27">
        <v>2149381.98</v>
      </c>
      <c r="L584" s="27">
        <v>5067169.1900000004</v>
      </c>
      <c r="M584" s="28">
        <v>2.8648E-2</v>
      </c>
      <c r="N584" s="29">
        <v>0.15240699999999999</v>
      </c>
      <c r="O584" s="25">
        <v>0.76</v>
      </c>
      <c r="P584" s="35">
        <v>38.48451</v>
      </c>
      <c r="Q584" s="42" t="s">
        <v>398</v>
      </c>
      <c r="R584" s="44" t="s">
        <v>402</v>
      </c>
      <c r="S584" s="44" t="s">
        <v>21</v>
      </c>
      <c r="T584" s="44" t="s">
        <v>389</v>
      </c>
      <c r="U584" s="44">
        <v>-72.393511000000004</v>
      </c>
      <c r="V584" s="44">
        <v>5.3516560000000002</v>
      </c>
    </row>
    <row r="585" spans="1:22" ht="15.75" customHeight="1">
      <c r="A585" s="48" t="s">
        <v>78</v>
      </c>
      <c r="B585" s="24" t="s">
        <v>35</v>
      </c>
      <c r="C585" s="24" t="s">
        <v>368</v>
      </c>
      <c r="D585" s="25" t="s">
        <v>326</v>
      </c>
      <c r="E585" s="24">
        <v>12</v>
      </c>
      <c r="F585" s="24">
        <v>2</v>
      </c>
      <c r="G585" s="43">
        <v>0.83</v>
      </c>
      <c r="H585" s="43">
        <v>0.26419700000000002</v>
      </c>
      <c r="I585" s="26">
        <v>9</v>
      </c>
      <c r="J585" s="26">
        <v>4.5</v>
      </c>
      <c r="K585" s="27">
        <v>2149384.46</v>
      </c>
      <c r="L585" s="27">
        <v>5067200.43</v>
      </c>
      <c r="M585" s="28">
        <v>5.4821000000000002E-2</v>
      </c>
      <c r="N585" s="29">
        <v>0.49996699999999999</v>
      </c>
      <c r="O585" s="25">
        <v>0.76</v>
      </c>
      <c r="P585" s="35">
        <v>63.617251000000003</v>
      </c>
      <c r="Q585" s="44" t="s">
        <v>398</v>
      </c>
      <c r="R585" s="44" t="s">
        <v>403</v>
      </c>
      <c r="S585" s="44" t="s">
        <v>52</v>
      </c>
      <c r="T585" s="44" t="s">
        <v>389</v>
      </c>
      <c r="U585" s="44">
        <v>-72.393229000000005</v>
      </c>
      <c r="V585" s="44">
        <v>5.3516779999999997</v>
      </c>
    </row>
    <row r="586" spans="1:22" ht="15.75" customHeight="1">
      <c r="A586" s="48" t="s">
        <v>79</v>
      </c>
      <c r="B586" s="24" t="s">
        <v>35</v>
      </c>
      <c r="C586" s="24" t="s">
        <v>368</v>
      </c>
      <c r="D586" s="25" t="s">
        <v>326</v>
      </c>
      <c r="E586" s="24">
        <v>12</v>
      </c>
      <c r="F586" s="24">
        <v>2</v>
      </c>
      <c r="G586" s="43">
        <v>0.92</v>
      </c>
      <c r="H586" s="43">
        <v>0.29284500000000002</v>
      </c>
      <c r="I586" s="26">
        <v>9</v>
      </c>
      <c r="J586" s="26">
        <v>4.5</v>
      </c>
      <c r="K586" s="27">
        <v>2149385.8879999998</v>
      </c>
      <c r="L586" s="27">
        <v>5067220.5159999998</v>
      </c>
      <c r="M586" s="28">
        <v>6.7353999999999997E-2</v>
      </c>
      <c r="N586" s="29">
        <v>0.61427200000000004</v>
      </c>
      <c r="O586" s="25">
        <v>0.76</v>
      </c>
      <c r="P586" s="35">
        <v>63.617251000000003</v>
      </c>
      <c r="Q586" s="44" t="s">
        <v>398</v>
      </c>
      <c r="R586" s="44" t="s">
        <v>403</v>
      </c>
      <c r="S586" s="44" t="s">
        <v>52</v>
      </c>
      <c r="T586" s="44" t="s">
        <v>389</v>
      </c>
      <c r="U586" s="44">
        <v>-72.393046999999996</v>
      </c>
      <c r="V586" s="44">
        <v>5.3516909999999998</v>
      </c>
    </row>
    <row r="587" spans="1:22" ht="15.75" customHeight="1">
      <c r="A587" s="48" t="s">
        <v>80</v>
      </c>
      <c r="B587" s="24" t="s">
        <v>35</v>
      </c>
      <c r="C587" s="24" t="s">
        <v>368</v>
      </c>
      <c r="D587" s="25" t="s">
        <v>326</v>
      </c>
      <c r="E587" s="24">
        <v>12</v>
      </c>
      <c r="F587" s="24">
        <v>2</v>
      </c>
      <c r="G587" s="43">
        <v>1.1499999999999999</v>
      </c>
      <c r="H587" s="43">
        <v>0.36605599999999999</v>
      </c>
      <c r="I587" s="26">
        <v>9</v>
      </c>
      <c r="J587" s="26">
        <v>4.5</v>
      </c>
      <c r="K587" s="27">
        <v>2149385.8879999998</v>
      </c>
      <c r="L587" s="27">
        <v>5067220.5159999998</v>
      </c>
      <c r="M587" s="28">
        <v>0.105241</v>
      </c>
      <c r="N587" s="29">
        <v>0.95979999999999999</v>
      </c>
      <c r="O587" s="25">
        <v>0.76</v>
      </c>
      <c r="P587" s="35">
        <v>63.617251000000003</v>
      </c>
      <c r="Q587" s="44" t="s">
        <v>398</v>
      </c>
      <c r="R587" s="44" t="s">
        <v>403</v>
      </c>
      <c r="S587" s="44" t="s">
        <v>52</v>
      </c>
      <c r="T587" s="44" t="s">
        <v>389</v>
      </c>
      <c r="U587" s="44">
        <v>-72.393046999999996</v>
      </c>
      <c r="V587" s="44">
        <v>5.3516909999999998</v>
      </c>
    </row>
    <row r="588" spans="1:22" ht="15.75" customHeight="1">
      <c r="A588" s="48" t="s">
        <v>81</v>
      </c>
      <c r="B588" s="24" t="s">
        <v>132</v>
      </c>
      <c r="C588" s="24" t="s">
        <v>372</v>
      </c>
      <c r="D588" s="25" t="s">
        <v>326</v>
      </c>
      <c r="E588" s="24">
        <v>12</v>
      </c>
      <c r="F588" s="24">
        <v>3</v>
      </c>
      <c r="G588" s="43">
        <v>1.17</v>
      </c>
      <c r="H588" s="43">
        <v>0.372423</v>
      </c>
      <c r="I588" s="26">
        <v>9</v>
      </c>
      <c r="J588" s="26">
        <v>4.5</v>
      </c>
      <c r="K588" s="27">
        <v>2149385.2439999999</v>
      </c>
      <c r="L588" s="27">
        <v>5067214.6679999996</v>
      </c>
      <c r="M588" s="28">
        <v>0.108934</v>
      </c>
      <c r="N588" s="29">
        <v>0.99347399999999997</v>
      </c>
      <c r="O588" s="25">
        <v>0.76</v>
      </c>
      <c r="P588" s="35">
        <v>63.617251000000003</v>
      </c>
      <c r="Q588" s="44" t="s">
        <v>398</v>
      </c>
      <c r="R588" s="44" t="s">
        <v>403</v>
      </c>
      <c r="S588" s="44" t="s">
        <v>52</v>
      </c>
      <c r="T588" s="44" t="s">
        <v>389</v>
      </c>
      <c r="U588" s="44">
        <v>-72.393100000000004</v>
      </c>
      <c r="V588" s="44">
        <v>5.3516849999999998</v>
      </c>
    </row>
    <row r="589" spans="1:22" ht="15.75" customHeight="1">
      <c r="A589" s="48" t="s">
        <v>29</v>
      </c>
      <c r="B589" s="24" t="s">
        <v>27</v>
      </c>
      <c r="C589" s="24" t="s">
        <v>343</v>
      </c>
      <c r="D589" s="25" t="s">
        <v>326</v>
      </c>
      <c r="E589" s="24">
        <v>8</v>
      </c>
      <c r="F589" s="24">
        <v>2</v>
      </c>
      <c r="G589" s="43">
        <v>0.74</v>
      </c>
      <c r="H589" s="43">
        <v>0.23554900000000001</v>
      </c>
      <c r="I589" s="26">
        <v>7</v>
      </c>
      <c r="J589" s="26">
        <v>3.5</v>
      </c>
      <c r="K589" s="27">
        <v>2149385.4219999998</v>
      </c>
      <c r="L589" s="27">
        <v>5066947.37</v>
      </c>
      <c r="M589" s="28">
        <v>4.3576999999999998E-2</v>
      </c>
      <c r="N589" s="29">
        <v>0.26494600000000001</v>
      </c>
      <c r="O589" s="25">
        <v>0.76</v>
      </c>
      <c r="P589" s="35">
        <v>38.48451</v>
      </c>
      <c r="Q589" s="44" t="s">
        <v>398</v>
      </c>
      <c r="R589" s="44" t="s">
        <v>403</v>
      </c>
      <c r="S589" s="44" t="s">
        <v>21</v>
      </c>
      <c r="T589" s="44" t="s">
        <v>389</v>
      </c>
      <c r="U589" s="44">
        <v>-72.395514000000006</v>
      </c>
      <c r="V589" s="44">
        <v>5.3516890000000004</v>
      </c>
    </row>
    <row r="590" spans="1:22" ht="15.75" customHeight="1">
      <c r="A590" s="48" t="s">
        <v>82</v>
      </c>
      <c r="B590" s="24" t="s">
        <v>32</v>
      </c>
      <c r="C590" s="24" t="s">
        <v>371</v>
      </c>
      <c r="D590" s="25" t="s">
        <v>33</v>
      </c>
      <c r="E590" s="24">
        <v>12</v>
      </c>
      <c r="F590" s="24">
        <v>6</v>
      </c>
      <c r="G590" s="43">
        <v>0.6</v>
      </c>
      <c r="H590" s="43">
        <v>0.19098599999999999</v>
      </c>
      <c r="I590" s="26">
        <v>11</v>
      </c>
      <c r="J590" s="26">
        <v>5.5</v>
      </c>
      <c r="K590" s="27">
        <v>2149379.3820000002</v>
      </c>
      <c r="L590" s="27">
        <v>5067239.8650000002</v>
      </c>
      <c r="M590" s="28">
        <v>2.8648E-2</v>
      </c>
      <c r="N590" s="29">
        <v>0.26126899999999997</v>
      </c>
      <c r="O590" s="25">
        <v>0.76</v>
      </c>
      <c r="P590" s="35">
        <v>95.033178000000007</v>
      </c>
      <c r="Q590" s="44" t="s">
        <v>398</v>
      </c>
      <c r="R590" s="44" t="s">
        <v>403</v>
      </c>
      <c r="S590" s="44" t="s">
        <v>21</v>
      </c>
      <c r="T590" s="44" t="s">
        <v>389</v>
      </c>
      <c r="U590" s="44">
        <v>-72.392872999999994</v>
      </c>
      <c r="V590" s="44">
        <v>5.3516320000000004</v>
      </c>
    </row>
    <row r="591" spans="1:22" ht="15.75" customHeight="1">
      <c r="A591" s="48" t="s">
        <v>34</v>
      </c>
      <c r="B591" s="24" t="s">
        <v>32</v>
      </c>
      <c r="C591" s="24" t="s">
        <v>371</v>
      </c>
      <c r="D591" s="25" t="s">
        <v>33</v>
      </c>
      <c r="E591" s="24">
        <v>10</v>
      </c>
      <c r="F591" s="24">
        <v>5</v>
      </c>
      <c r="G591" s="43">
        <v>0.53</v>
      </c>
      <c r="H591" s="43">
        <v>0.16870399999999999</v>
      </c>
      <c r="I591" s="26">
        <v>4.8</v>
      </c>
      <c r="J591" s="26">
        <v>2.4</v>
      </c>
      <c r="K591" s="27">
        <v>2149391.8390000002</v>
      </c>
      <c r="L591" s="27">
        <v>5066956.3540000003</v>
      </c>
      <c r="M591" s="28">
        <v>2.2353000000000001E-2</v>
      </c>
      <c r="N591" s="29">
        <v>0.16988500000000001</v>
      </c>
      <c r="O591" s="25">
        <v>0.76</v>
      </c>
      <c r="P591" s="35">
        <v>18.095573999999999</v>
      </c>
      <c r="Q591" s="44" t="s">
        <v>398</v>
      </c>
      <c r="R591" s="44" t="s">
        <v>403</v>
      </c>
      <c r="S591" s="44" t="s">
        <v>21</v>
      </c>
      <c r="T591" s="44" t="s">
        <v>389</v>
      </c>
      <c r="U591" s="44">
        <v>-72.395432</v>
      </c>
      <c r="V591" s="44">
        <v>5.3517469999999996</v>
      </c>
    </row>
    <row r="592" spans="1:22" ht="15.75" hidden="1" customHeight="1">
      <c r="A592" s="48" t="s">
        <v>90</v>
      </c>
      <c r="B592" s="24" t="s">
        <v>27</v>
      </c>
      <c r="C592" s="24" t="s">
        <v>343</v>
      </c>
      <c r="D592" s="25" t="s">
        <v>326</v>
      </c>
      <c r="E592" s="24">
        <v>12</v>
      </c>
      <c r="F592" s="24">
        <v>1.5</v>
      </c>
      <c r="G592" s="43">
        <v>0.8</v>
      </c>
      <c r="H592" s="43">
        <v>0.25464799999999999</v>
      </c>
      <c r="I592" s="26">
        <v>9</v>
      </c>
      <c r="J592" s="26">
        <v>4.5</v>
      </c>
      <c r="K592" s="27">
        <v>2149246.84</v>
      </c>
      <c r="L592" s="27">
        <v>5067272.1289999997</v>
      </c>
      <c r="M592" s="28">
        <v>5.0930000000000003E-2</v>
      </c>
      <c r="N592" s="29">
        <v>0.464478</v>
      </c>
      <c r="O592" s="25">
        <v>0.76</v>
      </c>
      <c r="P592" s="35">
        <v>63.617251000000003</v>
      </c>
      <c r="Q592" s="44" t="s">
        <v>398</v>
      </c>
      <c r="R592" s="44" t="s">
        <v>109</v>
      </c>
      <c r="S592" s="44" t="s">
        <v>21</v>
      </c>
      <c r="T592" s="44" t="s">
        <v>389</v>
      </c>
      <c r="U592" s="44">
        <v>-72.392583000000002</v>
      </c>
      <c r="V592" s="44">
        <v>5.3504319999999996</v>
      </c>
    </row>
    <row r="593" spans="1:22" ht="15.75" hidden="1" customHeight="1">
      <c r="A593" s="48" t="s">
        <v>91</v>
      </c>
      <c r="B593" s="24" t="s">
        <v>27</v>
      </c>
      <c r="C593" s="24" t="s">
        <v>343</v>
      </c>
      <c r="D593" s="25" t="s">
        <v>326</v>
      </c>
      <c r="E593" s="24">
        <v>12</v>
      </c>
      <c r="F593" s="24">
        <v>2</v>
      </c>
      <c r="G593" s="43">
        <v>2.2999999999999998</v>
      </c>
      <c r="H593" s="43">
        <v>0.73211300000000001</v>
      </c>
      <c r="I593" s="26">
        <v>10</v>
      </c>
      <c r="J593" s="26">
        <v>5</v>
      </c>
      <c r="K593" s="27">
        <v>2149236.6090000002</v>
      </c>
      <c r="L593" s="27">
        <v>5067273.9050000003</v>
      </c>
      <c r="M593" s="28">
        <v>0.42096499999999998</v>
      </c>
      <c r="N593" s="29">
        <v>3.8391989999999998</v>
      </c>
      <c r="O593" s="25">
        <v>0.76</v>
      </c>
      <c r="P593" s="35">
        <v>78.539816000000002</v>
      </c>
      <c r="Q593" s="44" t="s">
        <v>398</v>
      </c>
      <c r="R593" s="44" t="s">
        <v>109</v>
      </c>
      <c r="S593" s="44" t="s">
        <v>21</v>
      </c>
      <c r="T593" s="44" t="s">
        <v>389</v>
      </c>
      <c r="U593" s="44">
        <v>-72.392567</v>
      </c>
      <c r="V593" s="44">
        <v>5.350339</v>
      </c>
    </row>
    <row r="594" spans="1:22" ht="15.75" hidden="1" customHeight="1">
      <c r="A594" s="49" t="s">
        <v>328</v>
      </c>
      <c r="B594" s="28" t="s">
        <v>27</v>
      </c>
      <c r="C594" s="28" t="s">
        <v>343</v>
      </c>
      <c r="D594" s="25" t="s">
        <v>326</v>
      </c>
      <c r="E594" s="28">
        <v>8</v>
      </c>
      <c r="F594" s="24">
        <v>2</v>
      </c>
      <c r="G594" s="43">
        <v>0.49</v>
      </c>
      <c r="H594" s="43">
        <v>0.155972</v>
      </c>
      <c r="I594" s="26">
        <v>6</v>
      </c>
      <c r="J594" s="26">
        <v>3</v>
      </c>
      <c r="K594" s="27">
        <v>2149204.4870000002</v>
      </c>
      <c r="L594" s="27">
        <v>5067294.0020000003</v>
      </c>
      <c r="M594" s="28">
        <v>1.9106999999999999E-2</v>
      </c>
      <c r="N594" s="29">
        <v>0.26901999999999998</v>
      </c>
      <c r="O594" s="25">
        <v>0.76</v>
      </c>
      <c r="P594" s="34">
        <v>28.274334</v>
      </c>
      <c r="Q594" s="44" t="s">
        <v>398</v>
      </c>
      <c r="R594" s="44" t="s">
        <v>109</v>
      </c>
      <c r="S594" s="42" t="s">
        <v>52</v>
      </c>
      <c r="T594" s="44" t="s">
        <v>389</v>
      </c>
      <c r="U594" s="44">
        <v>-72.392386000000002</v>
      </c>
      <c r="V594" s="44">
        <v>5.3500480000000001</v>
      </c>
    </row>
    <row r="595" spans="1:22" ht="15.75" hidden="1" customHeight="1">
      <c r="A595" s="48" t="s">
        <v>99</v>
      </c>
      <c r="B595" s="24" t="s">
        <v>26</v>
      </c>
      <c r="C595" s="24" t="s">
        <v>357</v>
      </c>
      <c r="D595" s="25" t="s">
        <v>326</v>
      </c>
      <c r="E595" s="24">
        <v>10</v>
      </c>
      <c r="F595" s="24">
        <v>2</v>
      </c>
      <c r="G595" s="43">
        <v>0.44</v>
      </c>
      <c r="H595" s="43">
        <v>0.14005600000000001</v>
      </c>
      <c r="I595" s="26">
        <v>9</v>
      </c>
      <c r="J595" s="26">
        <v>4.5</v>
      </c>
      <c r="K595" s="27">
        <v>2149204.0589999999</v>
      </c>
      <c r="L595" s="27">
        <v>5067228.8430000003</v>
      </c>
      <c r="M595" s="28">
        <v>1.5406E-2</v>
      </c>
      <c r="N595" s="29">
        <v>0.117087</v>
      </c>
      <c r="O595" s="25">
        <v>0.76</v>
      </c>
      <c r="P595" s="34">
        <v>63.617251000000003</v>
      </c>
      <c r="Q595" s="44" t="s">
        <v>398</v>
      </c>
      <c r="R595" s="44" t="s">
        <v>109</v>
      </c>
      <c r="S595" s="44" t="s">
        <v>52</v>
      </c>
      <c r="T595" s="44" t="s">
        <v>389</v>
      </c>
      <c r="U595" s="44">
        <v>-72.392973999999995</v>
      </c>
      <c r="V595" s="44">
        <v>5.3500449999999997</v>
      </c>
    </row>
    <row r="596" spans="1:22" ht="15.75" hidden="1" customHeight="1">
      <c r="A596" s="48" t="s">
        <v>102</v>
      </c>
      <c r="B596" s="24" t="s">
        <v>100</v>
      </c>
      <c r="C596" s="24" t="s">
        <v>334</v>
      </c>
      <c r="D596" s="25" t="s">
        <v>101</v>
      </c>
      <c r="E596" s="24">
        <v>6</v>
      </c>
      <c r="F596" s="24">
        <v>2</v>
      </c>
      <c r="G596" s="43">
        <v>0.33</v>
      </c>
      <c r="H596" s="43">
        <v>0.105042</v>
      </c>
      <c r="I596" s="26">
        <v>10</v>
      </c>
      <c r="J596" s="26">
        <v>5</v>
      </c>
      <c r="K596" s="27">
        <v>2149232.0208000001</v>
      </c>
      <c r="L596" s="27">
        <v>5067175.2161999997</v>
      </c>
      <c r="M596" s="28">
        <v>8.6660000000000001E-3</v>
      </c>
      <c r="N596" s="29">
        <v>3.9516999999999997E-2</v>
      </c>
      <c r="O596" s="25">
        <v>0.76</v>
      </c>
      <c r="P596" s="35">
        <v>78.539816000000002</v>
      </c>
      <c r="Q596" s="44" t="s">
        <v>398</v>
      </c>
      <c r="R596" s="44" t="s">
        <v>109</v>
      </c>
      <c r="S596" s="44" t="s">
        <v>52</v>
      </c>
      <c r="T596" s="44" t="s">
        <v>389</v>
      </c>
      <c r="U596" s="44">
        <v>-72.393457999999995</v>
      </c>
      <c r="V596" s="44">
        <v>5.3502989999999997</v>
      </c>
    </row>
    <row r="597" spans="1:22" ht="15.75" hidden="1" customHeight="1">
      <c r="A597" s="48" t="s">
        <v>103</v>
      </c>
      <c r="B597" s="24" t="s">
        <v>100</v>
      </c>
      <c r="C597" s="24" t="s">
        <v>334</v>
      </c>
      <c r="D597" s="25" t="s">
        <v>101</v>
      </c>
      <c r="E597" s="24">
        <v>6</v>
      </c>
      <c r="F597" s="24">
        <v>2</v>
      </c>
      <c r="G597" s="43">
        <v>0.32</v>
      </c>
      <c r="H597" s="43">
        <v>0.10185900000000001</v>
      </c>
      <c r="I597" s="26">
        <v>10</v>
      </c>
      <c r="J597" s="26">
        <v>5</v>
      </c>
      <c r="K597" s="27">
        <v>2149232.0208000001</v>
      </c>
      <c r="L597" s="27">
        <v>5067175.2161999997</v>
      </c>
      <c r="M597" s="28">
        <v>8.149E-3</v>
      </c>
      <c r="N597" s="29">
        <v>3.7157999999999997E-2</v>
      </c>
      <c r="O597" s="25">
        <v>0.76</v>
      </c>
      <c r="P597" s="35">
        <v>78.539816000000002</v>
      </c>
      <c r="Q597" s="44" t="s">
        <v>398</v>
      </c>
      <c r="R597" s="44" t="s">
        <v>109</v>
      </c>
      <c r="S597" s="44" t="s">
        <v>52</v>
      </c>
      <c r="T597" s="44" t="s">
        <v>389</v>
      </c>
      <c r="U597" s="44">
        <v>-72.393457999999995</v>
      </c>
      <c r="V597" s="44">
        <v>5.3502989999999997</v>
      </c>
    </row>
    <row r="598" spans="1:22" ht="15.75" hidden="1" customHeight="1">
      <c r="A598" s="48" t="s">
        <v>104</v>
      </c>
      <c r="B598" s="24" t="s">
        <v>100</v>
      </c>
      <c r="C598" s="24" t="s">
        <v>334</v>
      </c>
      <c r="D598" s="25" t="s">
        <v>101</v>
      </c>
      <c r="E598" s="24">
        <v>6</v>
      </c>
      <c r="F598" s="24">
        <v>2</v>
      </c>
      <c r="G598" s="43">
        <v>0.4</v>
      </c>
      <c r="H598" s="43">
        <v>0.12732399999999999</v>
      </c>
      <c r="I598" s="26">
        <v>10</v>
      </c>
      <c r="J598" s="26">
        <v>5</v>
      </c>
      <c r="K598" s="27">
        <v>2149232.0208000001</v>
      </c>
      <c r="L598" s="27">
        <v>5067175.2161999997</v>
      </c>
      <c r="M598" s="28">
        <v>1.2732E-2</v>
      </c>
      <c r="N598" s="29">
        <v>5.806E-2</v>
      </c>
      <c r="O598" s="25">
        <v>0.76</v>
      </c>
      <c r="P598" s="35">
        <v>78.539816000000002</v>
      </c>
      <c r="Q598" s="44" t="s">
        <v>398</v>
      </c>
      <c r="R598" s="44" t="s">
        <v>109</v>
      </c>
      <c r="S598" s="44" t="s">
        <v>52</v>
      </c>
      <c r="T598" s="44" t="s">
        <v>389</v>
      </c>
      <c r="U598" s="44">
        <v>-72.393457999999995</v>
      </c>
      <c r="V598" s="44">
        <v>5.3502989999999997</v>
      </c>
    </row>
    <row r="599" spans="1:22" ht="15.75" hidden="1" customHeight="1">
      <c r="A599" s="48" t="s">
        <v>114</v>
      </c>
      <c r="B599" s="24" t="s">
        <v>112</v>
      </c>
      <c r="C599" s="24" t="s">
        <v>366</v>
      </c>
      <c r="D599" s="25" t="s">
        <v>113</v>
      </c>
      <c r="E599" s="24">
        <v>5</v>
      </c>
      <c r="F599" s="24">
        <v>2</v>
      </c>
      <c r="G599" s="43">
        <v>0.54</v>
      </c>
      <c r="H599" s="43">
        <v>0.17188700000000001</v>
      </c>
      <c r="I599" s="26">
        <v>8</v>
      </c>
      <c r="J599" s="26">
        <v>4</v>
      </c>
      <c r="K599" s="27">
        <v>2149196.5389999999</v>
      </c>
      <c r="L599" s="27">
        <v>5066992.5939999996</v>
      </c>
      <c r="M599" s="28">
        <v>2.3205E-2</v>
      </c>
      <c r="N599" s="29">
        <v>8.8178000000000006E-2</v>
      </c>
      <c r="O599" s="25">
        <v>0.76</v>
      </c>
      <c r="P599" s="34">
        <v>50.265481999999999</v>
      </c>
      <c r="Q599" s="44" t="s">
        <v>398</v>
      </c>
      <c r="R599" s="44" t="s">
        <v>109</v>
      </c>
      <c r="S599" s="44" t="s">
        <v>52</v>
      </c>
      <c r="T599" s="44" t="s">
        <v>389</v>
      </c>
      <c r="U599" s="44">
        <v>-72.395106999999996</v>
      </c>
      <c r="V599" s="44">
        <v>5.3499790000000003</v>
      </c>
    </row>
    <row r="600" spans="1:22" ht="15.75" hidden="1" customHeight="1">
      <c r="A600" s="49" t="s">
        <v>115</v>
      </c>
      <c r="B600" s="28" t="s">
        <v>94</v>
      </c>
      <c r="C600" s="28" t="s">
        <v>358</v>
      </c>
      <c r="D600" s="25" t="s">
        <v>95</v>
      </c>
      <c r="E600" s="28">
        <v>3</v>
      </c>
      <c r="F600" s="24">
        <v>2</v>
      </c>
      <c r="G600" s="43">
        <v>0.36</v>
      </c>
      <c r="H600" s="43">
        <v>0.114592</v>
      </c>
      <c r="I600" s="26">
        <v>6</v>
      </c>
      <c r="J600" s="26">
        <v>3</v>
      </c>
      <c r="K600" s="27">
        <v>2149204.79</v>
      </c>
      <c r="L600" s="27">
        <v>5066949.1140000001</v>
      </c>
      <c r="M600" s="28">
        <v>1.0312999999999999E-2</v>
      </c>
      <c r="N600" s="29">
        <v>2.3514E-2</v>
      </c>
      <c r="O600" s="25">
        <v>0.76</v>
      </c>
      <c r="P600" s="34">
        <v>28.274334</v>
      </c>
      <c r="Q600" s="44" t="s">
        <v>398</v>
      </c>
      <c r="R600" s="44" t="s">
        <v>109</v>
      </c>
      <c r="S600" s="44" t="s">
        <v>52</v>
      </c>
      <c r="T600" s="44" t="s">
        <v>389</v>
      </c>
      <c r="U600" s="44">
        <v>-72.395499000000001</v>
      </c>
      <c r="V600" s="44">
        <v>5.3500540000000001</v>
      </c>
    </row>
    <row r="601" spans="1:22" ht="15.75" hidden="1" customHeight="1">
      <c r="A601" s="48" t="s">
        <v>329</v>
      </c>
      <c r="B601" s="24" t="s">
        <v>59</v>
      </c>
      <c r="C601" s="24" t="s">
        <v>338</v>
      </c>
      <c r="D601" s="25" t="s">
        <v>326</v>
      </c>
      <c r="E601" s="24">
        <v>12</v>
      </c>
      <c r="F601" s="24">
        <v>2</v>
      </c>
      <c r="G601" s="43">
        <v>1.4</v>
      </c>
      <c r="H601" s="43">
        <v>0.44563399999999997</v>
      </c>
      <c r="I601" s="26">
        <v>10</v>
      </c>
      <c r="J601" s="26">
        <v>5</v>
      </c>
      <c r="K601" s="27">
        <v>2149238.87</v>
      </c>
      <c r="L601" s="27">
        <v>5066899.3509999998</v>
      </c>
      <c r="M601" s="28">
        <v>0.155972</v>
      </c>
      <c r="N601" s="29">
        <v>3.2941250000000002</v>
      </c>
      <c r="O601" s="25">
        <v>0.76</v>
      </c>
      <c r="P601" s="35">
        <v>78.539816000000002</v>
      </c>
      <c r="Q601" s="44" t="s">
        <v>398</v>
      </c>
      <c r="R601" s="44" t="s">
        <v>109</v>
      </c>
      <c r="S601" s="42" t="s">
        <v>52</v>
      </c>
      <c r="T601" s="44" t="s">
        <v>389</v>
      </c>
      <c r="U601" s="44">
        <v>-72.395948000000004</v>
      </c>
      <c r="V601" s="44">
        <v>5.3503629999999998</v>
      </c>
    </row>
    <row r="602" spans="1:22" ht="15.75" hidden="1" customHeight="1">
      <c r="A602" s="48" t="s">
        <v>119</v>
      </c>
      <c r="B602" s="24" t="s">
        <v>116</v>
      </c>
      <c r="C602" s="24" t="s">
        <v>364</v>
      </c>
      <c r="D602" s="25" t="s">
        <v>89</v>
      </c>
      <c r="E602" s="24">
        <v>6</v>
      </c>
      <c r="F602" s="24">
        <v>3</v>
      </c>
      <c r="G602" s="43">
        <v>0.32</v>
      </c>
      <c r="H602" s="43">
        <v>0.10185900000000001</v>
      </c>
      <c r="I602" s="26">
        <v>6</v>
      </c>
      <c r="J602" s="26">
        <v>3</v>
      </c>
      <c r="K602" s="27">
        <v>2149243.5520000001</v>
      </c>
      <c r="L602" s="27">
        <v>5066908.5049999999</v>
      </c>
      <c r="M602" s="28">
        <v>8.149E-3</v>
      </c>
      <c r="N602" s="29">
        <v>3.7157999999999997E-2</v>
      </c>
      <c r="O602" s="25">
        <v>0.76</v>
      </c>
      <c r="P602" s="35">
        <v>28.274334</v>
      </c>
      <c r="Q602" s="44" t="s">
        <v>398</v>
      </c>
      <c r="R602" s="44" t="s">
        <v>109</v>
      </c>
      <c r="S602" s="44" t="s">
        <v>52</v>
      </c>
      <c r="T602" s="44" t="s">
        <v>389</v>
      </c>
      <c r="U602" s="44">
        <v>-72.395865999999998</v>
      </c>
      <c r="V602" s="44">
        <v>5.3504050000000003</v>
      </c>
    </row>
    <row r="603" spans="1:22" ht="15.75" hidden="1" customHeight="1">
      <c r="A603" s="48" t="s">
        <v>120</v>
      </c>
      <c r="B603" s="24" t="s">
        <v>26</v>
      </c>
      <c r="C603" s="24" t="s">
        <v>357</v>
      </c>
      <c r="D603" s="25" t="s">
        <v>326</v>
      </c>
      <c r="E603" s="24">
        <v>15</v>
      </c>
      <c r="F603" s="24">
        <v>1</v>
      </c>
      <c r="G603" s="43">
        <v>0.67</v>
      </c>
      <c r="H603" s="43">
        <v>0.21326800000000001</v>
      </c>
      <c r="I603" s="26">
        <v>9</v>
      </c>
      <c r="J603" s="26">
        <v>4.5</v>
      </c>
      <c r="K603" s="27">
        <v>2149279.2710000002</v>
      </c>
      <c r="L603" s="27">
        <v>5066938.449</v>
      </c>
      <c r="M603" s="28">
        <v>3.5721999999999997E-2</v>
      </c>
      <c r="N603" s="29">
        <v>0.40723500000000001</v>
      </c>
      <c r="O603" s="25">
        <v>0.76</v>
      </c>
      <c r="P603" s="35">
        <v>63.617251000000003</v>
      </c>
      <c r="Q603" s="44" t="s">
        <v>398</v>
      </c>
      <c r="R603" s="44" t="s">
        <v>109</v>
      </c>
      <c r="S603" s="44" t="s">
        <v>21</v>
      </c>
      <c r="T603" s="44" t="s">
        <v>324</v>
      </c>
      <c r="U603" s="44">
        <v>-72.395595</v>
      </c>
      <c r="V603" s="44">
        <v>5.3507280000000002</v>
      </c>
    </row>
    <row r="604" spans="1:22" ht="15.75" hidden="1" customHeight="1">
      <c r="A604" s="48" t="s">
        <v>122</v>
      </c>
      <c r="B604" s="24" t="s">
        <v>26</v>
      </c>
      <c r="C604" s="24" t="s">
        <v>357</v>
      </c>
      <c r="D604" s="25" t="s">
        <v>326</v>
      </c>
      <c r="E604" s="24">
        <v>10</v>
      </c>
      <c r="F604" s="24">
        <v>3</v>
      </c>
      <c r="G604" s="43">
        <v>0.59</v>
      </c>
      <c r="H604" s="43">
        <v>0.187803</v>
      </c>
      <c r="I604" s="26">
        <v>10</v>
      </c>
      <c r="J604" s="26">
        <v>5</v>
      </c>
      <c r="K604" s="27">
        <v>2149277.6239999998</v>
      </c>
      <c r="L604" s="27">
        <v>5066956.78</v>
      </c>
      <c r="M604" s="28">
        <v>2.7701E-2</v>
      </c>
      <c r="N604" s="29">
        <v>0.21052699999999999</v>
      </c>
      <c r="O604" s="25">
        <v>0.76</v>
      </c>
      <c r="P604" s="35">
        <v>78.539816000000002</v>
      </c>
      <c r="Q604" s="44" t="s">
        <v>398</v>
      </c>
      <c r="R604" s="44" t="s">
        <v>109</v>
      </c>
      <c r="S604" s="44" t="s">
        <v>21</v>
      </c>
      <c r="T604" s="44" t="s">
        <v>389</v>
      </c>
      <c r="U604" s="44">
        <v>-72.395430000000005</v>
      </c>
      <c r="V604" s="44">
        <v>5.3507129999999998</v>
      </c>
    </row>
    <row r="605" spans="1:22" ht="15.75" customHeight="1">
      <c r="A605" s="48" t="s">
        <v>40</v>
      </c>
      <c r="B605" s="24" t="s">
        <v>27</v>
      </c>
      <c r="C605" s="24" t="s">
        <v>343</v>
      </c>
      <c r="D605" s="25" t="s">
        <v>326</v>
      </c>
      <c r="E605" s="24">
        <v>13</v>
      </c>
      <c r="F605" s="24">
        <v>2</v>
      </c>
      <c r="G605" s="43">
        <v>0.6</v>
      </c>
      <c r="H605" s="43">
        <v>0.19098599999999999</v>
      </c>
      <c r="I605" s="26">
        <v>9.1</v>
      </c>
      <c r="J605" s="26">
        <v>4.55</v>
      </c>
      <c r="K605" s="27">
        <v>2149390.162</v>
      </c>
      <c r="L605" s="27">
        <v>5066985.034</v>
      </c>
      <c r="M605" s="28">
        <v>2.8648E-2</v>
      </c>
      <c r="N605" s="29">
        <v>0.28304099999999999</v>
      </c>
      <c r="O605" s="25">
        <v>0.76</v>
      </c>
      <c r="P605" s="35">
        <v>65.038821999999996</v>
      </c>
      <c r="Q605" s="44" t="s">
        <v>398</v>
      </c>
      <c r="R605" s="44" t="s">
        <v>403</v>
      </c>
      <c r="S605" s="44" t="s">
        <v>21</v>
      </c>
      <c r="T605" s="44" t="s">
        <v>389</v>
      </c>
      <c r="U605" s="44">
        <v>-72.395173999999997</v>
      </c>
      <c r="V605" s="44">
        <v>5.351731</v>
      </c>
    </row>
    <row r="606" spans="1:22" ht="15.75" hidden="1" customHeight="1">
      <c r="A606" s="48" t="s">
        <v>131</v>
      </c>
      <c r="B606" s="24" t="s">
        <v>26</v>
      </c>
      <c r="C606" s="24" t="s">
        <v>357</v>
      </c>
      <c r="D606" s="25" t="s">
        <v>326</v>
      </c>
      <c r="E606" s="24">
        <v>12</v>
      </c>
      <c r="F606" s="24">
        <v>4</v>
      </c>
      <c r="G606" s="43">
        <v>0.4</v>
      </c>
      <c r="H606" s="43">
        <v>0.12732399999999999</v>
      </c>
      <c r="I606" s="26">
        <v>10</v>
      </c>
      <c r="J606" s="26">
        <v>5</v>
      </c>
      <c r="K606" s="27">
        <v>2149340.25</v>
      </c>
      <c r="L606" s="27">
        <v>5066918.9890000001</v>
      </c>
      <c r="M606" s="28">
        <v>1.2732E-2</v>
      </c>
      <c r="N606" s="29">
        <v>0.116119</v>
      </c>
      <c r="O606" s="25">
        <v>0.76</v>
      </c>
      <c r="P606" s="35">
        <v>78.539816000000002</v>
      </c>
      <c r="Q606" s="44" t="s">
        <v>398</v>
      </c>
      <c r="R606" s="44" t="s">
        <v>109</v>
      </c>
      <c r="S606" s="44" t="s">
        <v>52</v>
      </c>
      <c r="T606" s="44" t="s">
        <v>389</v>
      </c>
      <c r="U606" s="44">
        <v>-72.395769999999999</v>
      </c>
      <c r="V606" s="44">
        <v>5.35128</v>
      </c>
    </row>
    <row r="607" spans="1:22" ht="15.75" hidden="1" customHeight="1">
      <c r="A607" s="48" t="s">
        <v>133</v>
      </c>
      <c r="B607" s="24" t="s">
        <v>107</v>
      </c>
      <c r="C607" s="24" t="s">
        <v>355</v>
      </c>
      <c r="D607" s="25" t="s">
        <v>31</v>
      </c>
      <c r="E607" s="24">
        <v>12</v>
      </c>
      <c r="F607" s="24">
        <v>3</v>
      </c>
      <c r="G607" s="43">
        <v>0.7</v>
      </c>
      <c r="H607" s="43">
        <v>0.22281699999999999</v>
      </c>
      <c r="I607" s="26">
        <v>8</v>
      </c>
      <c r="J607" s="26">
        <v>4</v>
      </c>
      <c r="K607" s="27">
        <v>2149368.2910000002</v>
      </c>
      <c r="L607" s="27">
        <v>5066920.4560000002</v>
      </c>
      <c r="M607" s="28">
        <v>3.8993E-2</v>
      </c>
      <c r="N607" s="29">
        <v>0.35561599999999999</v>
      </c>
      <c r="O607" s="25">
        <v>0.76</v>
      </c>
      <c r="P607" s="35">
        <v>50.265481999999999</v>
      </c>
      <c r="Q607" s="44" t="s">
        <v>398</v>
      </c>
      <c r="R607" s="44" t="s">
        <v>109</v>
      </c>
      <c r="S607" s="44" t="s">
        <v>21</v>
      </c>
      <c r="T607" s="44" t="s">
        <v>389</v>
      </c>
      <c r="U607" s="44">
        <v>-72.395757000000003</v>
      </c>
      <c r="V607" s="44">
        <v>5.351534</v>
      </c>
    </row>
    <row r="608" spans="1:22" ht="15.75" hidden="1" customHeight="1">
      <c r="A608" s="48" t="s">
        <v>134</v>
      </c>
      <c r="B608" s="24" t="s">
        <v>26</v>
      </c>
      <c r="C608" s="24" t="s">
        <v>357</v>
      </c>
      <c r="D608" s="25" t="s">
        <v>326</v>
      </c>
      <c r="E608" s="24">
        <v>10</v>
      </c>
      <c r="F608" s="24">
        <v>4</v>
      </c>
      <c r="G608" s="43">
        <v>0.32</v>
      </c>
      <c r="H608" s="43">
        <v>0.10185900000000001</v>
      </c>
      <c r="I608" s="26">
        <v>8</v>
      </c>
      <c r="J608" s="26">
        <v>4</v>
      </c>
      <c r="K608" s="27">
        <v>2149365.3640000001</v>
      </c>
      <c r="L608" s="27">
        <v>5066939.9709999999</v>
      </c>
      <c r="M608" s="28">
        <v>8.149E-3</v>
      </c>
      <c r="N608" s="29">
        <v>6.1929999999999999E-2</v>
      </c>
      <c r="O608" s="25">
        <v>0.76</v>
      </c>
      <c r="P608" s="35">
        <v>50.265481999999999</v>
      </c>
      <c r="Q608" s="44" t="s">
        <v>398</v>
      </c>
      <c r="R608" s="44" t="s">
        <v>109</v>
      </c>
      <c r="S608" s="44" t="s">
        <v>21</v>
      </c>
      <c r="T608" s="44" t="s">
        <v>389</v>
      </c>
      <c r="U608" s="44">
        <v>-72.395581000000007</v>
      </c>
      <c r="V608" s="44">
        <v>5.3515069999999998</v>
      </c>
    </row>
    <row r="609" spans="1:22" ht="15.75" hidden="1" customHeight="1">
      <c r="A609" s="48" t="s">
        <v>136</v>
      </c>
      <c r="B609" s="24" t="s">
        <v>110</v>
      </c>
      <c r="C609" s="24" t="s">
        <v>354</v>
      </c>
      <c r="D609" s="25" t="s">
        <v>42</v>
      </c>
      <c r="E609" s="24">
        <v>12</v>
      </c>
      <c r="F609" s="24">
        <v>4</v>
      </c>
      <c r="G609" s="43">
        <v>0.59</v>
      </c>
      <c r="H609" s="43">
        <v>0.187803</v>
      </c>
      <c r="I609" s="26">
        <v>12</v>
      </c>
      <c r="J609" s="26">
        <v>6</v>
      </c>
      <c r="K609" s="27">
        <v>2149362.5</v>
      </c>
      <c r="L609" s="27">
        <v>5066955.7640000004</v>
      </c>
      <c r="M609" s="28">
        <v>2.7701E-2</v>
      </c>
      <c r="N609" s="29">
        <v>0.25263200000000002</v>
      </c>
      <c r="O609" s="25">
        <v>0.76</v>
      </c>
      <c r="P609" s="35">
        <v>113.097336</v>
      </c>
      <c r="Q609" s="44" t="s">
        <v>398</v>
      </c>
      <c r="R609" s="44" t="s">
        <v>109</v>
      </c>
      <c r="S609" s="44" t="s">
        <v>52</v>
      </c>
      <c r="T609" s="44" t="s">
        <v>389</v>
      </c>
      <c r="U609" s="44">
        <v>-72.395437999999999</v>
      </c>
      <c r="V609" s="44">
        <v>5.3514809999999997</v>
      </c>
    </row>
    <row r="610" spans="1:22" ht="15.75" hidden="1" customHeight="1">
      <c r="A610" s="48" t="s">
        <v>137</v>
      </c>
      <c r="B610" s="24" t="s">
        <v>110</v>
      </c>
      <c r="C610" s="24" t="s">
        <v>354</v>
      </c>
      <c r="D610" s="25" t="s">
        <v>42</v>
      </c>
      <c r="E610" s="24">
        <v>12</v>
      </c>
      <c r="F610" s="24">
        <v>4</v>
      </c>
      <c r="G610" s="43">
        <v>0.44</v>
      </c>
      <c r="H610" s="43">
        <v>0.14005600000000001</v>
      </c>
      <c r="I610" s="26">
        <v>12</v>
      </c>
      <c r="J610" s="26">
        <v>6</v>
      </c>
      <c r="K610" s="27">
        <v>2149362.5</v>
      </c>
      <c r="L610" s="27">
        <v>5066955.7640000004</v>
      </c>
      <c r="M610" s="28">
        <v>1.5406E-2</v>
      </c>
      <c r="N610" s="29">
        <v>0.14050499999999999</v>
      </c>
      <c r="O610" s="25">
        <v>0.76</v>
      </c>
      <c r="P610" s="35">
        <v>113.097336</v>
      </c>
      <c r="Q610" s="44" t="s">
        <v>398</v>
      </c>
      <c r="R610" s="44" t="s">
        <v>109</v>
      </c>
      <c r="S610" s="44" t="s">
        <v>52</v>
      </c>
      <c r="T610" s="44" t="s">
        <v>389</v>
      </c>
      <c r="U610" s="44">
        <v>-72.395437999999999</v>
      </c>
      <c r="V610" s="44">
        <v>5.3514809999999997</v>
      </c>
    </row>
    <row r="611" spans="1:22" ht="15.75" customHeight="1">
      <c r="A611" s="48" t="s">
        <v>139</v>
      </c>
      <c r="B611" s="24" t="s">
        <v>22</v>
      </c>
      <c r="C611" s="24" t="s">
        <v>345</v>
      </c>
      <c r="D611" s="25" t="s">
        <v>20</v>
      </c>
      <c r="E611" s="24">
        <v>10</v>
      </c>
      <c r="F611" s="24">
        <v>3</v>
      </c>
      <c r="G611" s="43">
        <v>0.56000000000000005</v>
      </c>
      <c r="H611" s="43">
        <v>0.178254</v>
      </c>
      <c r="I611" s="26">
        <v>10</v>
      </c>
      <c r="J611" s="26">
        <v>5</v>
      </c>
      <c r="K611" s="27">
        <v>2149371.5619999999</v>
      </c>
      <c r="L611" s="27">
        <v>5066956.5470000003</v>
      </c>
      <c r="M611" s="28">
        <v>2.4955000000000001E-2</v>
      </c>
      <c r="N611" s="29">
        <v>0.189662</v>
      </c>
      <c r="O611" s="25">
        <v>0.76</v>
      </c>
      <c r="P611" s="35">
        <v>78.539816000000002</v>
      </c>
      <c r="Q611" s="44" t="s">
        <v>398</v>
      </c>
      <c r="R611" s="44" t="s">
        <v>403</v>
      </c>
      <c r="S611" s="44" t="s">
        <v>51</v>
      </c>
      <c r="T611" s="44" t="s">
        <v>389</v>
      </c>
      <c r="U611" s="44">
        <v>-72.395431000000002</v>
      </c>
      <c r="V611" s="44">
        <v>5.3515629999999996</v>
      </c>
    </row>
    <row r="612" spans="1:22" ht="15.75" customHeight="1">
      <c r="A612" s="48" t="s">
        <v>140</v>
      </c>
      <c r="B612" s="24" t="s">
        <v>22</v>
      </c>
      <c r="C612" s="24" t="s">
        <v>345</v>
      </c>
      <c r="D612" s="25" t="s">
        <v>20</v>
      </c>
      <c r="E612" s="24">
        <v>10</v>
      </c>
      <c r="F612" s="24">
        <v>3</v>
      </c>
      <c r="G612" s="43">
        <v>0.5</v>
      </c>
      <c r="H612" s="43">
        <v>0.15915499999999999</v>
      </c>
      <c r="I612" s="26">
        <v>10</v>
      </c>
      <c r="J612" s="26">
        <v>5</v>
      </c>
      <c r="K612" s="27">
        <v>2149371.5619999999</v>
      </c>
      <c r="L612" s="27">
        <v>5066956.5470000003</v>
      </c>
      <c r="M612" s="28">
        <v>1.9893999999999998E-2</v>
      </c>
      <c r="N612" s="29">
        <v>0.151197</v>
      </c>
      <c r="O612" s="25">
        <v>0.76</v>
      </c>
      <c r="P612" s="35">
        <v>78.539816000000002</v>
      </c>
      <c r="Q612" s="44" t="s">
        <v>398</v>
      </c>
      <c r="R612" s="44" t="s">
        <v>403</v>
      </c>
      <c r="S612" s="44" t="s">
        <v>51</v>
      </c>
      <c r="T612" s="44" t="s">
        <v>389</v>
      </c>
      <c r="U612" s="44">
        <v>-72.395431000000002</v>
      </c>
      <c r="V612" s="44">
        <v>5.3515629999999996</v>
      </c>
    </row>
    <row r="613" spans="1:22" ht="15.75" customHeight="1">
      <c r="A613" s="48" t="s">
        <v>141</v>
      </c>
      <c r="B613" s="24" t="s">
        <v>22</v>
      </c>
      <c r="C613" s="24" t="s">
        <v>345</v>
      </c>
      <c r="D613" s="25" t="s">
        <v>20</v>
      </c>
      <c r="E613" s="24">
        <v>10</v>
      </c>
      <c r="F613" s="24">
        <v>3</v>
      </c>
      <c r="G613" s="43">
        <v>1.04</v>
      </c>
      <c r="H613" s="43">
        <v>0.331042</v>
      </c>
      <c r="I613" s="26">
        <v>10</v>
      </c>
      <c r="J613" s="26">
        <v>5</v>
      </c>
      <c r="K613" s="27">
        <v>2149371.5619999999</v>
      </c>
      <c r="L613" s="27">
        <v>5066956.5470000003</v>
      </c>
      <c r="M613" s="28">
        <v>8.6070999999999995E-2</v>
      </c>
      <c r="N613" s="29">
        <v>0.65414000000000005</v>
      </c>
      <c r="O613" s="25">
        <v>0.76</v>
      </c>
      <c r="P613" s="35">
        <v>78.539816000000002</v>
      </c>
      <c r="Q613" s="44" t="s">
        <v>398</v>
      </c>
      <c r="R613" s="44" t="s">
        <v>403</v>
      </c>
      <c r="S613" s="44" t="s">
        <v>51</v>
      </c>
      <c r="T613" s="44" t="s">
        <v>389</v>
      </c>
      <c r="U613" s="44">
        <v>-72.395431000000002</v>
      </c>
      <c r="V613" s="44">
        <v>5.3515629999999996</v>
      </c>
    </row>
    <row r="614" spans="1:22" ht="15.75" customHeight="1">
      <c r="A614" s="48" t="s">
        <v>43</v>
      </c>
      <c r="B614" s="24" t="s">
        <v>32</v>
      </c>
      <c r="C614" s="24" t="s">
        <v>371</v>
      </c>
      <c r="D614" s="25" t="s">
        <v>33</v>
      </c>
      <c r="E614" s="24">
        <v>12</v>
      </c>
      <c r="F614" s="24">
        <v>0</v>
      </c>
      <c r="G614" s="43">
        <v>0.53</v>
      </c>
      <c r="H614" s="43">
        <v>0.16870399999999999</v>
      </c>
      <c r="I614" s="26">
        <v>8</v>
      </c>
      <c r="J614" s="26">
        <v>4</v>
      </c>
      <c r="K614" s="27">
        <v>2149386.9879999999</v>
      </c>
      <c r="L614" s="27">
        <v>5067012.5719999997</v>
      </c>
      <c r="M614" s="28">
        <v>2.2353000000000001E-2</v>
      </c>
      <c r="N614" s="29">
        <v>0.20386199999999999</v>
      </c>
      <c r="O614" s="25">
        <v>0.76</v>
      </c>
      <c r="P614" s="35">
        <v>50.265481999999999</v>
      </c>
      <c r="Q614" s="44" t="s">
        <v>398</v>
      </c>
      <c r="R614" s="44" t="s">
        <v>403</v>
      </c>
      <c r="S614" s="44" t="s">
        <v>21</v>
      </c>
      <c r="T614" s="44" t="s">
        <v>389</v>
      </c>
      <c r="U614" s="44">
        <v>-72.394925000000001</v>
      </c>
      <c r="V614" s="44">
        <v>5.3517020000000004</v>
      </c>
    </row>
    <row r="615" spans="1:22" ht="15.75" customHeight="1">
      <c r="A615" s="48" t="s">
        <v>142</v>
      </c>
      <c r="B615" s="24" t="s">
        <v>50</v>
      </c>
      <c r="C615" s="24" t="s">
        <v>373</v>
      </c>
      <c r="D615" s="25" t="s">
        <v>326</v>
      </c>
      <c r="E615" s="24">
        <v>12</v>
      </c>
      <c r="F615" s="24">
        <v>5</v>
      </c>
      <c r="G615" s="43">
        <v>1.23</v>
      </c>
      <c r="H615" s="43">
        <v>0.39152100000000001</v>
      </c>
      <c r="I615" s="26">
        <v>8</v>
      </c>
      <c r="J615" s="26">
        <v>4</v>
      </c>
      <c r="K615" s="27">
        <v>2149378.7400000002</v>
      </c>
      <c r="L615" s="27">
        <v>5066967.1519999998</v>
      </c>
      <c r="M615" s="28">
        <v>0.120393</v>
      </c>
      <c r="N615" s="29">
        <v>1.097982</v>
      </c>
      <c r="O615" s="25">
        <v>0.76</v>
      </c>
      <c r="P615" s="35">
        <v>50.265481999999999</v>
      </c>
      <c r="Q615" s="44" t="s">
        <v>398</v>
      </c>
      <c r="R615" s="44" t="s">
        <v>403</v>
      </c>
      <c r="S615" s="44" t="s">
        <v>21</v>
      </c>
      <c r="T615" s="44" t="s">
        <v>389</v>
      </c>
      <c r="U615" s="44">
        <v>-72.395335000000003</v>
      </c>
      <c r="V615" s="44">
        <v>5.3516279999999998</v>
      </c>
    </row>
    <row r="616" spans="1:22" ht="15.75" hidden="1" customHeight="1">
      <c r="A616" s="48" t="s">
        <v>143</v>
      </c>
      <c r="B616" s="24" t="s">
        <v>96</v>
      </c>
      <c r="C616" s="24" t="s">
        <v>97</v>
      </c>
      <c r="D616" s="25" t="s">
        <v>37</v>
      </c>
      <c r="E616" s="24">
        <v>9</v>
      </c>
      <c r="F616" s="24">
        <v>4</v>
      </c>
      <c r="G616" s="43">
        <v>0.31</v>
      </c>
      <c r="H616" s="43">
        <v>9.8676E-2</v>
      </c>
      <c r="I616" s="26">
        <v>9</v>
      </c>
      <c r="J616" s="26">
        <v>4.5</v>
      </c>
      <c r="K616" s="27">
        <v>2149358.3840000001</v>
      </c>
      <c r="L616" s="27">
        <v>5066963.3260000004</v>
      </c>
      <c r="M616" s="28">
        <v>7.6470000000000002E-3</v>
      </c>
      <c r="N616" s="29">
        <v>5.2308E-2</v>
      </c>
      <c r="O616" s="25">
        <v>0.76</v>
      </c>
      <c r="P616" s="35">
        <v>63.617251000000003</v>
      </c>
      <c r="Q616" s="44" t="s">
        <v>398</v>
      </c>
      <c r="R616" s="44" t="s">
        <v>109</v>
      </c>
      <c r="S616" s="44" t="s">
        <v>21</v>
      </c>
      <c r="T616" s="44" t="s">
        <v>389</v>
      </c>
      <c r="U616" s="44">
        <v>-72.39537</v>
      </c>
      <c r="V616" s="44">
        <v>5.3514439999999999</v>
      </c>
    </row>
    <row r="617" spans="1:22" ht="15.75" hidden="1" customHeight="1">
      <c r="A617" s="48" t="s">
        <v>144</v>
      </c>
      <c r="B617" s="24" t="s">
        <v>22</v>
      </c>
      <c r="C617" s="24" t="s">
        <v>345</v>
      </c>
      <c r="D617" s="25" t="s">
        <v>20</v>
      </c>
      <c r="E617" s="24">
        <v>10</v>
      </c>
      <c r="F617" s="24">
        <v>3</v>
      </c>
      <c r="G617" s="43">
        <v>0.67</v>
      </c>
      <c r="H617" s="43">
        <v>0.21326800000000001</v>
      </c>
      <c r="I617" s="26">
        <v>8</v>
      </c>
      <c r="J617" s="26">
        <v>4</v>
      </c>
      <c r="K617" s="27">
        <v>2149354.3149999999</v>
      </c>
      <c r="L617" s="27">
        <v>5066958.2479999997</v>
      </c>
      <c r="M617" s="28">
        <v>3.5721999999999997E-2</v>
      </c>
      <c r="N617" s="29">
        <v>0.27149000000000001</v>
      </c>
      <c r="O617" s="25">
        <v>0.76</v>
      </c>
      <c r="P617" s="35">
        <v>50.265481999999999</v>
      </c>
      <c r="Q617" s="44" t="s">
        <v>398</v>
      </c>
      <c r="R617" s="44" t="s">
        <v>109</v>
      </c>
      <c r="S617" s="44" t="s">
        <v>21</v>
      </c>
      <c r="T617" s="44" t="s">
        <v>389</v>
      </c>
      <c r="U617" s="44">
        <v>-72.395415999999997</v>
      </c>
      <c r="V617" s="44">
        <v>5.351407</v>
      </c>
    </row>
    <row r="618" spans="1:22" ht="15.75" customHeight="1">
      <c r="A618" s="48" t="s">
        <v>145</v>
      </c>
      <c r="B618" s="24" t="s">
        <v>382</v>
      </c>
      <c r="C618" s="24" t="s">
        <v>381</v>
      </c>
      <c r="D618" s="25" t="s">
        <v>31</v>
      </c>
      <c r="E618" s="24">
        <v>10</v>
      </c>
      <c r="F618" s="24">
        <v>3</v>
      </c>
      <c r="G618" s="43">
        <v>0.44</v>
      </c>
      <c r="H618" s="43">
        <v>0.14005600000000001</v>
      </c>
      <c r="I618" s="26">
        <v>8</v>
      </c>
      <c r="J618" s="26">
        <v>4</v>
      </c>
      <c r="K618" s="27">
        <v>2149380.7119999998</v>
      </c>
      <c r="L618" s="27">
        <v>5066973.6150000002</v>
      </c>
      <c r="M618" s="28">
        <v>1.5406E-2</v>
      </c>
      <c r="N618" s="29">
        <v>0.117087</v>
      </c>
      <c r="O618" s="25">
        <v>0.76</v>
      </c>
      <c r="P618" s="35">
        <v>50.265481999999999</v>
      </c>
      <c r="Q618" s="44" t="s">
        <v>398</v>
      </c>
      <c r="R618" s="44" t="s">
        <v>403</v>
      </c>
      <c r="S618" s="44" t="s">
        <v>21</v>
      </c>
      <c r="T618" s="44" t="s">
        <v>389</v>
      </c>
      <c r="U618" s="44">
        <v>-72.395276999999993</v>
      </c>
      <c r="V618" s="44">
        <v>5.3516459999999997</v>
      </c>
    </row>
    <row r="619" spans="1:22" ht="15.75" customHeight="1">
      <c r="A619" s="48" t="s">
        <v>146</v>
      </c>
      <c r="B619" s="24" t="s">
        <v>382</v>
      </c>
      <c r="C619" s="24" t="s">
        <v>381</v>
      </c>
      <c r="D619" s="25" t="s">
        <v>31</v>
      </c>
      <c r="E619" s="24">
        <v>10</v>
      </c>
      <c r="F619" s="24">
        <v>4</v>
      </c>
      <c r="G619" s="43">
        <v>0.6</v>
      </c>
      <c r="H619" s="43">
        <v>0.19098599999999999</v>
      </c>
      <c r="I619" s="26">
        <v>8</v>
      </c>
      <c r="J619" s="26">
        <v>4</v>
      </c>
      <c r="K619" s="27">
        <v>2149380.7119999998</v>
      </c>
      <c r="L619" s="27">
        <v>5066973.6150000002</v>
      </c>
      <c r="M619" s="28">
        <v>2.8648E-2</v>
      </c>
      <c r="N619" s="29">
        <v>0.217724</v>
      </c>
      <c r="O619" s="25">
        <v>0.76</v>
      </c>
      <c r="P619" s="35">
        <v>50.265481999999999</v>
      </c>
      <c r="Q619" s="44" t="s">
        <v>398</v>
      </c>
      <c r="R619" s="44" t="s">
        <v>403</v>
      </c>
      <c r="S619" s="44" t="s">
        <v>21</v>
      </c>
      <c r="T619" s="44" t="s">
        <v>389</v>
      </c>
      <c r="U619" s="44">
        <v>-72.395276999999993</v>
      </c>
      <c r="V619" s="44">
        <v>5.3516459999999997</v>
      </c>
    </row>
    <row r="620" spans="1:22" ht="15.75" customHeight="1">
      <c r="A620" s="48" t="s">
        <v>147</v>
      </c>
      <c r="B620" s="24" t="s">
        <v>382</v>
      </c>
      <c r="C620" s="24" t="s">
        <v>381</v>
      </c>
      <c r="D620" s="25" t="s">
        <v>31</v>
      </c>
      <c r="E620" s="24">
        <v>9</v>
      </c>
      <c r="F620" s="24">
        <v>2</v>
      </c>
      <c r="G620" s="43">
        <v>0.46</v>
      </c>
      <c r="H620" s="43">
        <v>0.146423</v>
      </c>
      <c r="I620" s="26">
        <v>7</v>
      </c>
      <c r="J620" s="26">
        <v>3.5</v>
      </c>
      <c r="K620" s="27">
        <v>2149380.071</v>
      </c>
      <c r="L620" s="27">
        <v>5066979.5590000004</v>
      </c>
      <c r="M620" s="28">
        <v>1.6839E-2</v>
      </c>
      <c r="N620" s="29">
        <v>0.115176</v>
      </c>
      <c r="O620" s="25">
        <v>0.76</v>
      </c>
      <c r="P620" s="35">
        <v>38.48451</v>
      </c>
      <c r="Q620" s="44" t="s">
        <v>398</v>
      </c>
      <c r="R620" s="44" t="s">
        <v>403</v>
      </c>
      <c r="S620" s="44" t="s">
        <v>21</v>
      </c>
      <c r="T620" s="44" t="s">
        <v>389</v>
      </c>
      <c r="U620" s="44">
        <v>-72.395223000000001</v>
      </c>
      <c r="V620" s="44">
        <v>5.3516399999999997</v>
      </c>
    </row>
    <row r="621" spans="1:22" ht="15.75" customHeight="1">
      <c r="A621" s="48" t="s">
        <v>148</v>
      </c>
      <c r="B621" s="24" t="s">
        <v>96</v>
      </c>
      <c r="C621" s="24" t="s">
        <v>97</v>
      </c>
      <c r="D621" s="25" t="s">
        <v>37</v>
      </c>
      <c r="E621" s="24">
        <v>12</v>
      </c>
      <c r="F621" s="24">
        <v>4</v>
      </c>
      <c r="G621" s="43">
        <v>0.34</v>
      </c>
      <c r="H621" s="43">
        <v>0.108225</v>
      </c>
      <c r="I621" s="26">
        <v>9</v>
      </c>
      <c r="J621" s="26">
        <v>4.5</v>
      </c>
      <c r="K621" s="27">
        <v>2149377.7480000001</v>
      </c>
      <c r="L621" s="27">
        <v>5066982.5219999999</v>
      </c>
      <c r="M621" s="28">
        <v>9.1990000000000006E-3</v>
      </c>
      <c r="N621" s="29">
        <v>8.3895999999999998E-2</v>
      </c>
      <c r="O621" s="25">
        <v>0.76</v>
      </c>
      <c r="P621" s="35">
        <v>63.617251000000003</v>
      </c>
      <c r="Q621" s="44" t="s">
        <v>398</v>
      </c>
      <c r="R621" s="44" t="s">
        <v>403</v>
      </c>
      <c r="S621" s="44" t="s">
        <v>21</v>
      </c>
      <c r="T621" s="44" t="s">
        <v>389</v>
      </c>
      <c r="U621" s="44">
        <v>-72.395195999999999</v>
      </c>
      <c r="V621" s="44">
        <v>5.3516190000000003</v>
      </c>
    </row>
    <row r="622" spans="1:22" ht="15.75" customHeight="1">
      <c r="A622" s="48" t="s">
        <v>149</v>
      </c>
      <c r="B622" s="24" t="s">
        <v>38</v>
      </c>
      <c r="C622" s="24" t="s">
        <v>383</v>
      </c>
      <c r="D622" s="25" t="s">
        <v>39</v>
      </c>
      <c r="E622" s="24">
        <v>12</v>
      </c>
      <c r="F622" s="24">
        <v>3</v>
      </c>
      <c r="G622" s="43">
        <v>0.31</v>
      </c>
      <c r="H622" s="43">
        <v>9.8676E-2</v>
      </c>
      <c r="I622" s="26">
        <v>8</v>
      </c>
      <c r="J622" s="26">
        <v>4</v>
      </c>
      <c r="K622" s="27">
        <v>2149373.7710000002</v>
      </c>
      <c r="L622" s="27">
        <v>5066978.6940000001</v>
      </c>
      <c r="M622" s="28">
        <v>7.6470000000000002E-3</v>
      </c>
      <c r="N622" s="29">
        <v>6.9744E-2</v>
      </c>
      <c r="O622" s="25">
        <v>0.76</v>
      </c>
      <c r="P622" s="35">
        <v>50.265481999999999</v>
      </c>
      <c r="Q622" s="44" t="s">
        <v>398</v>
      </c>
      <c r="R622" s="44" t="s">
        <v>403</v>
      </c>
      <c r="S622" s="44" t="s">
        <v>52</v>
      </c>
      <c r="T622" s="44" t="s">
        <v>389</v>
      </c>
      <c r="U622" s="44">
        <v>-72.395230999999995</v>
      </c>
      <c r="V622" s="44">
        <v>5.3515829999999998</v>
      </c>
    </row>
    <row r="623" spans="1:22" ht="15.75" customHeight="1">
      <c r="A623" s="48" t="s">
        <v>150</v>
      </c>
      <c r="B623" s="24" t="s">
        <v>382</v>
      </c>
      <c r="C623" s="24" t="s">
        <v>381</v>
      </c>
      <c r="D623" s="25" t="s">
        <v>31</v>
      </c>
      <c r="E623" s="24">
        <v>9</v>
      </c>
      <c r="F623" s="24">
        <v>2</v>
      </c>
      <c r="G623" s="43">
        <v>0.33</v>
      </c>
      <c r="H623" s="43">
        <v>0.105042</v>
      </c>
      <c r="I623" s="26">
        <v>10</v>
      </c>
      <c r="J623" s="26">
        <v>5</v>
      </c>
      <c r="K623" s="27">
        <v>2149370.9539999999</v>
      </c>
      <c r="L623" s="27">
        <v>5066980.1720000003</v>
      </c>
      <c r="M623" s="28">
        <v>8.6660000000000001E-3</v>
      </c>
      <c r="N623" s="29">
        <v>5.9275000000000001E-2</v>
      </c>
      <c r="O623" s="25">
        <v>0.76</v>
      </c>
      <c r="P623" s="35">
        <v>78.539816000000002</v>
      </c>
      <c r="Q623" s="44" t="s">
        <v>398</v>
      </c>
      <c r="R623" s="44" t="s">
        <v>403</v>
      </c>
      <c r="S623" s="44" t="s">
        <v>51</v>
      </c>
      <c r="T623" s="44" t="s">
        <v>389</v>
      </c>
      <c r="U623" s="44">
        <v>-72.395218</v>
      </c>
      <c r="V623" s="44">
        <v>5.3515579999999998</v>
      </c>
    </row>
    <row r="624" spans="1:22" ht="15.75" customHeight="1">
      <c r="A624" s="48" t="s">
        <v>151</v>
      </c>
      <c r="B624" s="24" t="s">
        <v>35</v>
      </c>
      <c r="C624" s="24" t="s">
        <v>368</v>
      </c>
      <c r="D624" s="25" t="s">
        <v>326</v>
      </c>
      <c r="E624" s="24">
        <v>12</v>
      </c>
      <c r="F624" s="24">
        <v>5</v>
      </c>
      <c r="G624" s="43">
        <v>0.52</v>
      </c>
      <c r="H624" s="43">
        <v>0.165521</v>
      </c>
      <c r="I624" s="26">
        <v>8</v>
      </c>
      <c r="J624" s="26">
        <v>4</v>
      </c>
      <c r="K624" s="27">
        <v>2149368.983</v>
      </c>
      <c r="L624" s="27">
        <v>5066986.62</v>
      </c>
      <c r="M624" s="28">
        <v>2.1517999999999999E-2</v>
      </c>
      <c r="N624" s="29">
        <v>0.196242</v>
      </c>
      <c r="O624" s="25">
        <v>0.76</v>
      </c>
      <c r="P624" s="35">
        <v>50.265481999999999</v>
      </c>
      <c r="Q624" s="44" t="s">
        <v>398</v>
      </c>
      <c r="R624" s="44" t="s">
        <v>403</v>
      </c>
      <c r="S624" s="44" t="s">
        <v>52</v>
      </c>
      <c r="T624" s="44" t="s">
        <v>389</v>
      </c>
      <c r="U624" s="44">
        <v>-72.395159000000007</v>
      </c>
      <c r="V624" s="44">
        <v>5.35154</v>
      </c>
    </row>
    <row r="625" spans="1:22" ht="15.75" hidden="1" customHeight="1">
      <c r="A625" s="48" t="s">
        <v>152</v>
      </c>
      <c r="B625" s="24" t="s">
        <v>59</v>
      </c>
      <c r="C625" s="24" t="s">
        <v>338</v>
      </c>
      <c r="D625" s="25" t="s">
        <v>326</v>
      </c>
      <c r="E625" s="24">
        <v>10</v>
      </c>
      <c r="F625" s="24">
        <v>3</v>
      </c>
      <c r="G625" s="43">
        <v>1.54</v>
      </c>
      <c r="H625" s="43">
        <v>0.49019699999999999</v>
      </c>
      <c r="I625" s="26">
        <v>10</v>
      </c>
      <c r="J625" s="26">
        <v>5</v>
      </c>
      <c r="K625" s="27">
        <v>2149338.6839999999</v>
      </c>
      <c r="L625" s="27">
        <v>5066976.8739999998</v>
      </c>
      <c r="M625" s="28">
        <v>0.188726</v>
      </c>
      <c r="N625" s="29">
        <v>1.4343170000000001</v>
      </c>
      <c r="O625" s="25">
        <v>0.76</v>
      </c>
      <c r="P625" s="35">
        <v>78.539816000000002</v>
      </c>
      <c r="Q625" s="44" t="s">
        <v>398</v>
      </c>
      <c r="R625" s="44" t="s">
        <v>109</v>
      </c>
      <c r="S625" s="44" t="s">
        <v>21</v>
      </c>
      <c r="T625" s="44" t="s">
        <v>389</v>
      </c>
      <c r="U625" s="44">
        <v>-72.395247999999995</v>
      </c>
      <c r="V625" s="44">
        <v>5.3512659999999999</v>
      </c>
    </row>
    <row r="626" spans="1:22" ht="15.75" hidden="1" customHeight="1">
      <c r="A626" s="48" t="s">
        <v>153</v>
      </c>
      <c r="B626" s="24" t="s">
        <v>132</v>
      </c>
      <c r="C626" s="24" t="s">
        <v>372</v>
      </c>
      <c r="D626" s="25" t="s">
        <v>326</v>
      </c>
      <c r="E626" s="24">
        <v>9</v>
      </c>
      <c r="F626" s="24">
        <v>3</v>
      </c>
      <c r="G626" s="43">
        <v>0.47</v>
      </c>
      <c r="H626" s="43">
        <v>0.14960599999999999</v>
      </c>
      <c r="I626" s="26">
        <v>8</v>
      </c>
      <c r="J626" s="26">
        <v>4</v>
      </c>
      <c r="K626" s="27">
        <v>2149325.3119999999</v>
      </c>
      <c r="L626" s="27">
        <v>5066982.8540000003</v>
      </c>
      <c r="M626" s="28">
        <v>1.7579000000000001E-2</v>
      </c>
      <c r="N626" s="29">
        <v>0.120238</v>
      </c>
      <c r="O626" s="25">
        <v>0.76</v>
      </c>
      <c r="P626" s="35">
        <v>50.265481999999999</v>
      </c>
      <c r="Q626" s="44" t="s">
        <v>70</v>
      </c>
      <c r="R626" s="44" t="s">
        <v>109</v>
      </c>
      <c r="S626" s="44" t="s">
        <v>52</v>
      </c>
      <c r="T626" s="44" t="s">
        <v>389</v>
      </c>
      <c r="U626" s="44">
        <v>-72.395194000000004</v>
      </c>
      <c r="V626" s="44">
        <v>5.3511449999999998</v>
      </c>
    </row>
    <row r="627" spans="1:22" ht="15.75" hidden="1" customHeight="1">
      <c r="A627" s="48" t="s">
        <v>154</v>
      </c>
      <c r="B627" s="24" t="s">
        <v>32</v>
      </c>
      <c r="C627" s="24" t="s">
        <v>371</v>
      </c>
      <c r="D627" s="25" t="s">
        <v>33</v>
      </c>
      <c r="E627" s="24">
        <v>12</v>
      </c>
      <c r="F627" s="24">
        <v>5</v>
      </c>
      <c r="G627" s="43">
        <v>0.54</v>
      </c>
      <c r="H627" s="43">
        <v>0.17188700000000001</v>
      </c>
      <c r="I627" s="26">
        <v>10</v>
      </c>
      <c r="J627" s="26">
        <v>5</v>
      </c>
      <c r="K627" s="27">
        <v>2149350.2749999999</v>
      </c>
      <c r="L627" s="27">
        <v>5066986.625</v>
      </c>
      <c r="M627" s="28">
        <v>2.3205E-2</v>
      </c>
      <c r="N627" s="29">
        <v>0.21162800000000001</v>
      </c>
      <c r="O627" s="25">
        <v>0.76</v>
      </c>
      <c r="P627" s="35">
        <v>78.539816000000002</v>
      </c>
      <c r="Q627" s="44" t="s">
        <v>398</v>
      </c>
      <c r="R627" s="44" t="s">
        <v>109</v>
      </c>
      <c r="S627" s="44" t="s">
        <v>21</v>
      </c>
      <c r="T627" s="44" t="s">
        <v>389</v>
      </c>
      <c r="U627" s="44">
        <v>-72.395160000000004</v>
      </c>
      <c r="V627" s="44">
        <v>5.3513700000000002</v>
      </c>
    </row>
    <row r="628" spans="1:22" ht="15.75" customHeight="1">
      <c r="A628" s="48" t="s">
        <v>155</v>
      </c>
      <c r="B628" s="24" t="s">
        <v>35</v>
      </c>
      <c r="C628" s="24" t="s">
        <v>368</v>
      </c>
      <c r="D628" s="25" t="s">
        <v>326</v>
      </c>
      <c r="E628" s="24">
        <v>12</v>
      </c>
      <c r="F628" s="24">
        <v>4</v>
      </c>
      <c r="G628" s="33">
        <v>1</v>
      </c>
      <c r="H628" s="33">
        <v>0.31830999999999998</v>
      </c>
      <c r="I628" s="26">
        <v>10</v>
      </c>
      <c r="J628" s="26">
        <v>5</v>
      </c>
      <c r="K628" s="27">
        <v>2149379.1710000001</v>
      </c>
      <c r="L628" s="27">
        <v>5066921.2529999996</v>
      </c>
      <c r="M628" s="28">
        <v>0.08</v>
      </c>
      <c r="N628" s="29">
        <v>0.73</v>
      </c>
      <c r="O628" s="25">
        <v>0.76</v>
      </c>
      <c r="P628" s="35">
        <v>78.539816000000002</v>
      </c>
      <c r="Q628" s="44"/>
      <c r="R628" s="44" t="s">
        <v>403</v>
      </c>
      <c r="S628" s="44" t="s">
        <v>21</v>
      </c>
      <c r="T628" s="44" t="s">
        <v>389</v>
      </c>
      <c r="U628" s="44">
        <v>-72.395748999999995</v>
      </c>
      <c r="V628" s="44">
        <v>5.3516329999999996</v>
      </c>
    </row>
    <row r="629" spans="1:22" ht="15.75" customHeight="1">
      <c r="A629" s="48" t="s">
        <v>156</v>
      </c>
      <c r="B629" s="24" t="s">
        <v>107</v>
      </c>
      <c r="C629" s="30" t="s">
        <v>355</v>
      </c>
      <c r="D629" s="25" t="s">
        <v>31</v>
      </c>
      <c r="E629" s="24">
        <v>9</v>
      </c>
      <c r="F629" s="24">
        <v>3</v>
      </c>
      <c r="G629" s="33">
        <v>0.39</v>
      </c>
      <c r="H629" s="33">
        <v>0.124141</v>
      </c>
      <c r="I629" s="26">
        <v>10</v>
      </c>
      <c r="J629" s="26">
        <v>5</v>
      </c>
      <c r="K629" s="27">
        <v>2149378.4279999998</v>
      </c>
      <c r="L629" s="27">
        <v>5066927.6869999999</v>
      </c>
      <c r="M629" s="28">
        <v>0.01</v>
      </c>
      <c r="N629" s="29">
        <v>0.08</v>
      </c>
      <c r="O629" s="45">
        <v>0.76</v>
      </c>
      <c r="P629" s="35">
        <v>78.539816000000002</v>
      </c>
      <c r="Q629" s="44"/>
      <c r="R629" s="44" t="s">
        <v>403</v>
      </c>
      <c r="S629" s="44" t="s">
        <v>21</v>
      </c>
      <c r="T629" s="44" t="s">
        <v>389</v>
      </c>
      <c r="U629" s="44">
        <v>-72.395690999999999</v>
      </c>
      <c r="V629" s="44">
        <v>5.3516260000000004</v>
      </c>
    </row>
    <row r="630" spans="1:22" ht="15.75" customHeight="1">
      <c r="A630" s="48" t="s">
        <v>157</v>
      </c>
      <c r="B630" s="24" t="s">
        <v>107</v>
      </c>
      <c r="C630" s="24" t="s">
        <v>355</v>
      </c>
      <c r="D630" s="25" t="s">
        <v>31</v>
      </c>
      <c r="E630" s="24">
        <v>9</v>
      </c>
      <c r="F630" s="24">
        <v>3</v>
      </c>
      <c r="G630" s="43">
        <v>0.54</v>
      </c>
      <c r="H630" s="43">
        <v>0.17188700000000001</v>
      </c>
      <c r="I630" s="26">
        <v>10</v>
      </c>
      <c r="J630" s="26">
        <v>5</v>
      </c>
      <c r="K630" s="27">
        <v>2149378.4279999998</v>
      </c>
      <c r="L630" s="27">
        <v>5066927.6869999999</v>
      </c>
      <c r="M630" s="28">
        <v>0.02</v>
      </c>
      <c r="N630" s="29">
        <v>0.16</v>
      </c>
      <c r="O630" s="45">
        <v>0.76</v>
      </c>
      <c r="P630" s="35">
        <v>78.539816000000002</v>
      </c>
      <c r="Q630" s="44"/>
      <c r="R630" s="44" t="s">
        <v>403</v>
      </c>
      <c r="S630" s="44" t="s">
        <v>21</v>
      </c>
      <c r="T630" s="44" t="s">
        <v>389</v>
      </c>
      <c r="U630" s="44">
        <v>-72.395690999999999</v>
      </c>
      <c r="V630" s="44">
        <v>5.3516260000000004</v>
      </c>
    </row>
    <row r="631" spans="1:22" ht="15.75" customHeight="1">
      <c r="A631" s="48" t="s">
        <v>158</v>
      </c>
      <c r="B631" s="24" t="s">
        <v>107</v>
      </c>
      <c r="C631" s="24" t="s">
        <v>355</v>
      </c>
      <c r="D631" s="25" t="s">
        <v>31</v>
      </c>
      <c r="E631" s="24">
        <v>9</v>
      </c>
      <c r="F631" s="24">
        <v>3</v>
      </c>
      <c r="G631" s="33">
        <v>0.31</v>
      </c>
      <c r="H631" s="33">
        <v>9.8676E-2</v>
      </c>
      <c r="I631" s="26">
        <v>10</v>
      </c>
      <c r="J631" s="26">
        <v>5</v>
      </c>
      <c r="K631" s="27">
        <v>2149378.4279999998</v>
      </c>
      <c r="L631" s="27">
        <v>5066927.6869999999</v>
      </c>
      <c r="M631" s="28">
        <v>0.01</v>
      </c>
      <c r="N631" s="29">
        <v>0.05</v>
      </c>
      <c r="O631" s="45">
        <v>0.76</v>
      </c>
      <c r="P631" s="35">
        <v>78.539816000000002</v>
      </c>
      <c r="Q631" s="44"/>
      <c r="R631" s="44" t="s">
        <v>403</v>
      </c>
      <c r="S631" s="44" t="s">
        <v>21</v>
      </c>
      <c r="T631" s="44" t="s">
        <v>389</v>
      </c>
      <c r="U631" s="44">
        <v>-72.395690999999999</v>
      </c>
      <c r="V631" s="44">
        <v>5.3516260000000004</v>
      </c>
    </row>
    <row r="632" spans="1:22" ht="15.75" customHeight="1">
      <c r="A632" s="48" t="s">
        <v>159</v>
      </c>
      <c r="B632" s="24" t="s">
        <v>382</v>
      </c>
      <c r="C632" s="24" t="s">
        <v>381</v>
      </c>
      <c r="D632" s="25" t="s">
        <v>31</v>
      </c>
      <c r="E632" s="24">
        <v>10</v>
      </c>
      <c r="F632" s="24">
        <v>3</v>
      </c>
      <c r="G632" s="43">
        <v>0.53</v>
      </c>
      <c r="H632" s="43">
        <v>0.16870399999999999</v>
      </c>
      <c r="I632" s="26">
        <v>11</v>
      </c>
      <c r="J632" s="26">
        <v>5.5</v>
      </c>
      <c r="K632" s="27">
        <v>2149378.8119999999</v>
      </c>
      <c r="L632" s="27">
        <v>5066929.4740000004</v>
      </c>
      <c r="M632" s="28">
        <v>2.2353000000000001E-2</v>
      </c>
      <c r="N632" s="29">
        <v>0.16988500000000001</v>
      </c>
      <c r="O632" s="25">
        <v>0.76</v>
      </c>
      <c r="P632" s="35">
        <v>95.033178000000007</v>
      </c>
      <c r="Q632" s="44" t="s">
        <v>398</v>
      </c>
      <c r="R632" s="44" t="s">
        <v>403</v>
      </c>
      <c r="S632" s="44" t="s">
        <v>21</v>
      </c>
      <c r="T632" s="44" t="s">
        <v>389</v>
      </c>
      <c r="U632" s="44">
        <v>-72.395674999999997</v>
      </c>
      <c r="V632" s="44">
        <v>5.351629</v>
      </c>
    </row>
    <row r="633" spans="1:22" ht="15.75" customHeight="1">
      <c r="A633" s="48" t="s">
        <v>23</v>
      </c>
      <c r="B633" s="24" t="s">
        <v>22</v>
      </c>
      <c r="C633" s="24" t="s">
        <v>345</v>
      </c>
      <c r="D633" s="25" t="s">
        <v>20</v>
      </c>
      <c r="E633" s="24">
        <v>6</v>
      </c>
      <c r="F633" s="24">
        <v>4</v>
      </c>
      <c r="G633" s="43">
        <v>0.4</v>
      </c>
      <c r="H633" s="43">
        <v>0.12732399999999999</v>
      </c>
      <c r="I633" s="26">
        <v>7.5</v>
      </c>
      <c r="J633" s="26">
        <v>3.75</v>
      </c>
      <c r="K633" s="27">
        <v>2149412.29</v>
      </c>
      <c r="L633" s="27">
        <v>5066944.551</v>
      </c>
      <c r="M633" s="28">
        <v>1.2732E-2</v>
      </c>
      <c r="N633" s="29">
        <v>5.806E-2</v>
      </c>
      <c r="O633" s="25">
        <v>0.76</v>
      </c>
      <c r="P633" s="35">
        <v>44.178646999999998</v>
      </c>
      <c r="Q633" s="44" t="s">
        <v>398</v>
      </c>
      <c r="R633" s="44" t="s">
        <v>403</v>
      </c>
      <c r="S633" s="44" t="s">
        <v>21</v>
      </c>
      <c r="T633" s="44" t="s">
        <v>389</v>
      </c>
      <c r="U633" s="44">
        <v>-72.395538999999999</v>
      </c>
      <c r="V633" s="44">
        <v>5.3519319999999997</v>
      </c>
    </row>
    <row r="634" spans="1:22" ht="15.75" customHeight="1">
      <c r="A634" s="48" t="s">
        <v>160</v>
      </c>
      <c r="B634" s="24" t="s">
        <v>30</v>
      </c>
      <c r="C634" s="24" t="s">
        <v>349</v>
      </c>
      <c r="D634" s="25" t="s">
        <v>31</v>
      </c>
      <c r="E634" s="24">
        <v>13</v>
      </c>
      <c r="F634" s="24">
        <v>7</v>
      </c>
      <c r="G634" s="43">
        <v>0.54</v>
      </c>
      <c r="H634" s="43">
        <v>0.17188700000000001</v>
      </c>
      <c r="I634" s="26">
        <v>10</v>
      </c>
      <c r="J634" s="26">
        <v>5</v>
      </c>
      <c r="K634" s="27">
        <v>2149387.145</v>
      </c>
      <c r="L634" s="27">
        <v>5066961.2309999997</v>
      </c>
      <c r="M634" s="28">
        <v>2.3205E-2</v>
      </c>
      <c r="N634" s="29">
        <v>0.22926299999999999</v>
      </c>
      <c r="O634" s="25">
        <v>0.76</v>
      </c>
      <c r="P634" s="35">
        <v>78.539816000000002</v>
      </c>
      <c r="Q634" s="44" t="s">
        <v>398</v>
      </c>
      <c r="R634" s="44" t="s">
        <v>403</v>
      </c>
      <c r="S634" s="44" t="s">
        <v>21</v>
      </c>
      <c r="T634" s="44" t="s">
        <v>389</v>
      </c>
      <c r="U634" s="44">
        <v>-72.395387999999997</v>
      </c>
      <c r="V634" s="44">
        <v>5.3517039999999998</v>
      </c>
    </row>
    <row r="635" spans="1:22" ht="15.75" customHeight="1">
      <c r="A635" s="48" t="s">
        <v>161</v>
      </c>
      <c r="B635" s="24" t="s">
        <v>380</v>
      </c>
      <c r="C635" s="24" t="s">
        <v>379</v>
      </c>
      <c r="D635" s="25" t="s">
        <v>113</v>
      </c>
      <c r="E635" s="24">
        <v>5</v>
      </c>
      <c r="F635" s="24">
        <v>0.6</v>
      </c>
      <c r="G635" s="43">
        <v>0.38</v>
      </c>
      <c r="H635" s="43">
        <v>0.120958</v>
      </c>
      <c r="I635" s="26">
        <v>12</v>
      </c>
      <c r="J635" s="26">
        <v>6</v>
      </c>
      <c r="K635" s="27">
        <v>2149385.585</v>
      </c>
      <c r="L635" s="27">
        <v>5066965.8849999998</v>
      </c>
      <c r="M635" s="28">
        <v>1.1490999999999999E-2</v>
      </c>
      <c r="N635" s="29">
        <v>4.3666000000000003E-2</v>
      </c>
      <c r="O635" s="25">
        <v>0.76</v>
      </c>
      <c r="P635" s="35">
        <v>113.097336</v>
      </c>
      <c r="Q635" s="44" t="s">
        <v>398</v>
      </c>
      <c r="R635" s="44" t="s">
        <v>403</v>
      </c>
      <c r="S635" s="44" t="s">
        <v>21</v>
      </c>
      <c r="T635" s="44" t="s">
        <v>389</v>
      </c>
      <c r="U635" s="44">
        <v>-72.395346000000004</v>
      </c>
      <c r="V635" s="44">
        <v>5.3516899999999996</v>
      </c>
    </row>
    <row r="636" spans="1:22" ht="15.75" customHeight="1">
      <c r="A636" s="48" t="s">
        <v>162</v>
      </c>
      <c r="B636" s="24" t="s">
        <v>181</v>
      </c>
      <c r="C636" s="24" t="s">
        <v>336</v>
      </c>
      <c r="D636" s="25" t="s">
        <v>113</v>
      </c>
      <c r="E636" s="24">
        <v>10</v>
      </c>
      <c r="F636" s="24">
        <v>3</v>
      </c>
      <c r="G636" s="43">
        <v>0.66</v>
      </c>
      <c r="H636" s="43">
        <v>0.21008499999999999</v>
      </c>
      <c r="I636" s="26">
        <v>11</v>
      </c>
      <c r="J636" s="26">
        <v>5.5</v>
      </c>
      <c r="K636" s="27">
        <v>2149383.0219999999</v>
      </c>
      <c r="L636" s="27">
        <v>5066991.5640000002</v>
      </c>
      <c r="M636" s="28">
        <v>3.4664E-2</v>
      </c>
      <c r="N636" s="29">
        <v>0.26344600000000001</v>
      </c>
      <c r="O636" s="25">
        <v>0.76</v>
      </c>
      <c r="P636" s="35">
        <v>95.033178000000007</v>
      </c>
      <c r="Q636" s="44" t="s">
        <v>398</v>
      </c>
      <c r="R636" s="44" t="s">
        <v>403</v>
      </c>
      <c r="S636" s="44" t="s">
        <v>21</v>
      </c>
      <c r="T636" s="44" t="s">
        <v>389</v>
      </c>
      <c r="U636" s="44">
        <v>-72.395115000000004</v>
      </c>
      <c r="V636" s="44">
        <v>5.351667</v>
      </c>
    </row>
    <row r="637" spans="1:22" ht="15.75" customHeight="1">
      <c r="A637" s="48" t="s">
        <v>163</v>
      </c>
      <c r="B637" s="24" t="s">
        <v>41</v>
      </c>
      <c r="C637" s="24" t="s">
        <v>344</v>
      </c>
      <c r="D637" s="25" t="s">
        <v>42</v>
      </c>
      <c r="E637" s="24">
        <v>12</v>
      </c>
      <c r="F637" s="24">
        <v>4</v>
      </c>
      <c r="G637" s="43">
        <v>0.59</v>
      </c>
      <c r="H637" s="43">
        <v>0.187803</v>
      </c>
      <c r="I637" s="26">
        <v>9</v>
      </c>
      <c r="J637" s="26">
        <v>4.5</v>
      </c>
      <c r="K637" s="27">
        <v>2149384.9049999998</v>
      </c>
      <c r="L637" s="27">
        <v>5067000.4579999996</v>
      </c>
      <c r="M637" s="28">
        <v>2.7701E-2</v>
      </c>
      <c r="N637" s="29">
        <v>0.25263200000000002</v>
      </c>
      <c r="O637" s="25">
        <v>0.76</v>
      </c>
      <c r="P637" s="35">
        <v>63.617251000000003</v>
      </c>
      <c r="Q637" s="44" t="s">
        <v>398</v>
      </c>
      <c r="R637" s="44" t="s">
        <v>403</v>
      </c>
      <c r="S637" s="44" t="s">
        <v>21</v>
      </c>
      <c r="T637" s="44" t="s">
        <v>389</v>
      </c>
      <c r="U637" s="44">
        <v>-72.395033999999995</v>
      </c>
      <c r="V637" s="44">
        <v>5.3516839999999997</v>
      </c>
    </row>
    <row r="638" spans="1:22" ht="15.75" customHeight="1">
      <c r="A638" s="48" t="s">
        <v>164</v>
      </c>
      <c r="B638" s="24" t="s">
        <v>41</v>
      </c>
      <c r="C638" s="24" t="s">
        <v>344</v>
      </c>
      <c r="D638" s="25" t="s">
        <v>42</v>
      </c>
      <c r="E638" s="24">
        <v>12</v>
      </c>
      <c r="F638" s="24">
        <v>3</v>
      </c>
      <c r="G638" s="43">
        <v>0.81</v>
      </c>
      <c r="H638" s="43">
        <v>0.25783099999999998</v>
      </c>
      <c r="I638" s="26">
        <v>9</v>
      </c>
      <c r="J638" s="26">
        <v>4.5</v>
      </c>
      <c r="K638" s="27">
        <v>2149384.9049999998</v>
      </c>
      <c r="L638" s="27">
        <v>5067000.4579999996</v>
      </c>
      <c r="M638" s="28">
        <v>5.2211E-2</v>
      </c>
      <c r="N638" s="29">
        <v>0.47616199999999997</v>
      </c>
      <c r="O638" s="25">
        <v>0.76</v>
      </c>
      <c r="P638" s="35">
        <v>63.617251000000003</v>
      </c>
      <c r="Q638" s="44" t="s">
        <v>398</v>
      </c>
      <c r="R638" s="44" t="s">
        <v>403</v>
      </c>
      <c r="S638" s="44" t="s">
        <v>21</v>
      </c>
      <c r="T638" s="44" t="s">
        <v>389</v>
      </c>
      <c r="U638" s="44">
        <v>-72.395033999999995</v>
      </c>
      <c r="V638" s="44">
        <v>5.3516839999999997</v>
      </c>
    </row>
    <row r="639" spans="1:22" ht="15.75" customHeight="1">
      <c r="A639" s="48" t="s">
        <v>44</v>
      </c>
      <c r="B639" s="24" t="s">
        <v>27</v>
      </c>
      <c r="C639" s="24" t="s">
        <v>343</v>
      </c>
      <c r="D639" s="25" t="s">
        <v>326</v>
      </c>
      <c r="E639" s="24">
        <v>10</v>
      </c>
      <c r="F639" s="24">
        <v>2</v>
      </c>
      <c r="G639" s="43">
        <v>0.37</v>
      </c>
      <c r="H639" s="43">
        <v>0.117775</v>
      </c>
      <c r="I639" s="26">
        <v>10</v>
      </c>
      <c r="J639" s="26">
        <v>5</v>
      </c>
      <c r="K639" s="27">
        <v>2149391.1850000001</v>
      </c>
      <c r="L639" s="27">
        <v>5067032.7939999998</v>
      </c>
      <c r="M639" s="28">
        <v>1.0893999999999999E-2</v>
      </c>
      <c r="N639" s="29">
        <v>8.2795999999999995E-2</v>
      </c>
      <c r="O639" s="25">
        <v>0.76</v>
      </c>
      <c r="P639" s="35">
        <v>78.539816000000002</v>
      </c>
      <c r="Q639" s="44" t="s">
        <v>398</v>
      </c>
      <c r="R639" s="44" t="s">
        <v>403</v>
      </c>
      <c r="S639" s="44" t="s">
        <v>21</v>
      </c>
      <c r="T639" s="44" t="s">
        <v>389</v>
      </c>
      <c r="U639" s="44">
        <v>-72.394741999999994</v>
      </c>
      <c r="V639" s="44">
        <v>5.3517400000000004</v>
      </c>
    </row>
    <row r="640" spans="1:22" ht="15.75" customHeight="1">
      <c r="A640" s="48" t="s">
        <v>45</v>
      </c>
      <c r="B640" s="24" t="s">
        <v>27</v>
      </c>
      <c r="C640" s="24" t="s">
        <v>343</v>
      </c>
      <c r="D640" s="25" t="s">
        <v>326</v>
      </c>
      <c r="E640" s="24">
        <v>10</v>
      </c>
      <c r="F640" s="24">
        <v>2</v>
      </c>
      <c r="G640" s="43">
        <v>0.78</v>
      </c>
      <c r="H640" s="43">
        <v>0.248282</v>
      </c>
      <c r="I640" s="26">
        <v>10</v>
      </c>
      <c r="J640" s="26">
        <v>5</v>
      </c>
      <c r="K640" s="27">
        <v>2149391.1850000001</v>
      </c>
      <c r="L640" s="27">
        <v>5067032.7939999998</v>
      </c>
      <c r="M640" s="28">
        <v>4.8415E-2</v>
      </c>
      <c r="N640" s="29">
        <v>0.36795299999999997</v>
      </c>
      <c r="O640" s="25">
        <v>0.76</v>
      </c>
      <c r="P640" s="35">
        <v>78.539816000000002</v>
      </c>
      <c r="Q640" s="44" t="s">
        <v>398</v>
      </c>
      <c r="R640" s="44" t="s">
        <v>403</v>
      </c>
      <c r="S640" s="44" t="s">
        <v>21</v>
      </c>
      <c r="T640" s="44" t="s">
        <v>389</v>
      </c>
      <c r="U640" s="44">
        <v>-72.394741999999994</v>
      </c>
      <c r="V640" s="44">
        <v>5.3517400000000004</v>
      </c>
    </row>
    <row r="641" spans="1:22" ht="15.75" customHeight="1">
      <c r="A641" s="48" t="s">
        <v>46</v>
      </c>
      <c r="B641" s="24" t="s">
        <v>27</v>
      </c>
      <c r="C641" s="24" t="s">
        <v>343</v>
      </c>
      <c r="D641" s="25" t="s">
        <v>326</v>
      </c>
      <c r="E641" s="24">
        <v>10</v>
      </c>
      <c r="F641" s="24">
        <v>1.7</v>
      </c>
      <c r="G641" s="43">
        <v>0.32</v>
      </c>
      <c r="H641" s="43">
        <v>0.10185900000000001</v>
      </c>
      <c r="I641" s="26">
        <v>10</v>
      </c>
      <c r="J641" s="26">
        <v>5</v>
      </c>
      <c r="K641" s="27">
        <v>2149391.3480000002</v>
      </c>
      <c r="L641" s="27">
        <v>5067033.7230000002</v>
      </c>
      <c r="M641" s="28">
        <v>8.149E-3</v>
      </c>
      <c r="N641" s="29">
        <v>6.1929999999999999E-2</v>
      </c>
      <c r="O641" s="25">
        <v>0.76</v>
      </c>
      <c r="P641" s="35">
        <v>78.539816000000002</v>
      </c>
      <c r="Q641" s="44" t="s">
        <v>398</v>
      </c>
      <c r="R641" s="44" t="s">
        <v>403</v>
      </c>
      <c r="S641" s="44" t="s">
        <v>21</v>
      </c>
      <c r="T641" s="44" t="s">
        <v>389</v>
      </c>
      <c r="U641" s="44">
        <v>-72.394734</v>
      </c>
      <c r="V641" s="44">
        <v>5.3517419999999998</v>
      </c>
    </row>
    <row r="642" spans="1:22" ht="15.75" customHeight="1">
      <c r="A642" s="48" t="s">
        <v>47</v>
      </c>
      <c r="B642" s="24" t="s">
        <v>27</v>
      </c>
      <c r="C642" s="24" t="s">
        <v>343</v>
      </c>
      <c r="D642" s="25" t="s">
        <v>326</v>
      </c>
      <c r="E642" s="24">
        <v>10</v>
      </c>
      <c r="F642" s="24">
        <v>1.7</v>
      </c>
      <c r="G642" s="43">
        <v>0.56999999999999995</v>
      </c>
      <c r="H642" s="43">
        <v>0.18143699999999999</v>
      </c>
      <c r="I642" s="26">
        <v>10</v>
      </c>
      <c r="J642" s="26">
        <v>5</v>
      </c>
      <c r="K642" s="27">
        <v>2149391.3480000002</v>
      </c>
      <c r="L642" s="27">
        <v>5067033.7230000002</v>
      </c>
      <c r="M642" s="28">
        <v>2.5855E-2</v>
      </c>
      <c r="N642" s="29">
        <v>0.196496</v>
      </c>
      <c r="O642" s="25">
        <v>0.76</v>
      </c>
      <c r="P642" s="35">
        <v>78.539816000000002</v>
      </c>
      <c r="Q642" s="44" t="s">
        <v>398</v>
      </c>
      <c r="R642" s="44" t="s">
        <v>403</v>
      </c>
      <c r="S642" s="44" t="s">
        <v>21</v>
      </c>
      <c r="T642" s="44" t="s">
        <v>389</v>
      </c>
      <c r="U642" s="44">
        <v>-72.394734</v>
      </c>
      <c r="V642" s="44">
        <v>5.3517419999999998</v>
      </c>
    </row>
    <row r="643" spans="1:22" ht="15.75" customHeight="1">
      <c r="A643" s="48" t="s">
        <v>48</v>
      </c>
      <c r="B643" s="24" t="s">
        <v>27</v>
      </c>
      <c r="C643" s="24" t="s">
        <v>343</v>
      </c>
      <c r="D643" s="25" t="s">
        <v>326</v>
      </c>
      <c r="E643" s="24">
        <v>10</v>
      </c>
      <c r="F643" s="24">
        <v>2</v>
      </c>
      <c r="G643" s="43">
        <v>0.53</v>
      </c>
      <c r="H643" s="43">
        <v>0.16870399999999999</v>
      </c>
      <c r="I643" s="26">
        <v>10</v>
      </c>
      <c r="J643" s="26">
        <v>5</v>
      </c>
      <c r="K643" s="27">
        <v>2149391.3480000002</v>
      </c>
      <c r="L643" s="27">
        <v>5067033.7230000002</v>
      </c>
      <c r="M643" s="28">
        <v>2.2353000000000001E-2</v>
      </c>
      <c r="N643" s="29">
        <v>0.16988500000000001</v>
      </c>
      <c r="O643" s="25">
        <v>0.76</v>
      </c>
      <c r="P643" s="35">
        <v>78.539816000000002</v>
      </c>
      <c r="Q643" s="44" t="s">
        <v>398</v>
      </c>
      <c r="R643" s="44" t="s">
        <v>403</v>
      </c>
      <c r="S643" s="44" t="s">
        <v>21</v>
      </c>
      <c r="T643" s="44" t="s">
        <v>389</v>
      </c>
      <c r="U643" s="44">
        <v>-72.394734</v>
      </c>
      <c r="V643" s="44">
        <v>5.3517419999999998</v>
      </c>
    </row>
    <row r="644" spans="1:22" ht="15.75" customHeight="1">
      <c r="A644" s="48" t="s">
        <v>49</v>
      </c>
      <c r="B644" s="24" t="s">
        <v>27</v>
      </c>
      <c r="C644" s="24" t="s">
        <v>343</v>
      </c>
      <c r="D644" s="25" t="s">
        <v>326</v>
      </c>
      <c r="E644" s="24">
        <v>10</v>
      </c>
      <c r="F644" s="24">
        <v>1.5</v>
      </c>
      <c r="G644" s="43">
        <v>0.4</v>
      </c>
      <c r="H644" s="43">
        <v>0.12732399999999999</v>
      </c>
      <c r="I644" s="26">
        <v>10</v>
      </c>
      <c r="J644" s="26">
        <v>5</v>
      </c>
      <c r="K644" s="27">
        <v>2149391.3480000002</v>
      </c>
      <c r="L644" s="27">
        <v>5067033.7230000002</v>
      </c>
      <c r="M644" s="28">
        <v>1.2732E-2</v>
      </c>
      <c r="N644" s="29">
        <v>9.6766000000000005E-2</v>
      </c>
      <c r="O644" s="25">
        <v>0.76</v>
      </c>
      <c r="P644" s="35">
        <v>78.539816000000002</v>
      </c>
      <c r="Q644" s="44" t="s">
        <v>398</v>
      </c>
      <c r="R644" s="44" t="s">
        <v>403</v>
      </c>
      <c r="S644" s="44" t="s">
        <v>21</v>
      </c>
      <c r="T644" s="44" t="s">
        <v>389</v>
      </c>
      <c r="U644" s="44">
        <v>-72.394734</v>
      </c>
      <c r="V644" s="44">
        <v>5.3517419999999998</v>
      </c>
    </row>
    <row r="645" spans="1:22" ht="15.75" customHeight="1">
      <c r="A645" s="48" t="s">
        <v>166</v>
      </c>
      <c r="B645" s="24" t="s">
        <v>107</v>
      </c>
      <c r="C645" s="24" t="s">
        <v>355</v>
      </c>
      <c r="D645" s="25" t="s">
        <v>31</v>
      </c>
      <c r="E645" s="24">
        <v>9</v>
      </c>
      <c r="F645" s="24">
        <v>3</v>
      </c>
      <c r="G645" s="43">
        <v>0.32</v>
      </c>
      <c r="H645" s="43">
        <v>0.10185900000000001</v>
      </c>
      <c r="I645" s="26">
        <v>9</v>
      </c>
      <c r="J645" s="26">
        <v>4.5</v>
      </c>
      <c r="K645" s="27">
        <v>2149373.94</v>
      </c>
      <c r="L645" s="27">
        <v>5067020.1229999997</v>
      </c>
      <c r="M645" s="28">
        <v>8.149E-3</v>
      </c>
      <c r="N645" s="29">
        <v>5.5737000000000002E-2</v>
      </c>
      <c r="O645" s="25">
        <v>0.76</v>
      </c>
      <c r="P645" s="35">
        <v>63.617251000000003</v>
      </c>
      <c r="Q645" s="44" t="s">
        <v>398</v>
      </c>
      <c r="R645" s="44" t="s">
        <v>403</v>
      </c>
      <c r="S645" s="44" t="s">
        <v>21</v>
      </c>
      <c r="T645" s="44" t="s">
        <v>389</v>
      </c>
      <c r="U645" s="44">
        <v>-72.394857000000002</v>
      </c>
      <c r="V645" s="44">
        <v>5.3515839999999999</v>
      </c>
    </row>
    <row r="646" spans="1:22" ht="15.75" hidden="1" customHeight="1">
      <c r="A646" s="48" t="s">
        <v>170</v>
      </c>
      <c r="B646" s="24" t="s">
        <v>92</v>
      </c>
      <c r="C646" s="24" t="s">
        <v>359</v>
      </c>
      <c r="D646" s="25" t="s">
        <v>93</v>
      </c>
      <c r="E646" s="24">
        <v>10</v>
      </c>
      <c r="F646" s="24">
        <v>3</v>
      </c>
      <c r="G646" s="43">
        <v>0.69</v>
      </c>
      <c r="H646" s="43">
        <v>0.219634</v>
      </c>
      <c r="I646" s="26">
        <v>11</v>
      </c>
      <c r="J646" s="26">
        <v>5.5</v>
      </c>
      <c r="K646" s="27">
        <v>2149264.7779999999</v>
      </c>
      <c r="L646" s="27">
        <v>5067018.1440000003</v>
      </c>
      <c r="M646" s="28">
        <v>3.7886999999999997E-2</v>
      </c>
      <c r="N646" s="29">
        <v>0.28793999999999997</v>
      </c>
      <c r="O646" s="25">
        <v>0.76</v>
      </c>
      <c r="P646" s="35">
        <v>95.033178000000007</v>
      </c>
      <c r="Q646" s="44" t="s">
        <v>398</v>
      </c>
      <c r="R646" s="44" t="s">
        <v>109</v>
      </c>
      <c r="S646" s="44" t="s">
        <v>21</v>
      </c>
      <c r="T646" s="44" t="s">
        <v>389</v>
      </c>
      <c r="U646" s="44">
        <v>-72.394875999999996</v>
      </c>
      <c r="V646" s="44">
        <v>5.3505960000000004</v>
      </c>
    </row>
    <row r="647" spans="1:22" ht="15.75" hidden="1" customHeight="1">
      <c r="A647" s="48" t="s">
        <v>171</v>
      </c>
      <c r="B647" s="24" t="s">
        <v>92</v>
      </c>
      <c r="C647" s="24" t="s">
        <v>359</v>
      </c>
      <c r="D647" s="25" t="s">
        <v>93</v>
      </c>
      <c r="E647" s="24">
        <v>10</v>
      </c>
      <c r="F647" s="24">
        <v>3</v>
      </c>
      <c r="G647" s="43">
        <v>0.56999999999999995</v>
      </c>
      <c r="H647" s="43">
        <v>0.18143699999999999</v>
      </c>
      <c r="I647" s="26">
        <v>11</v>
      </c>
      <c r="J647" s="26">
        <v>5.5</v>
      </c>
      <c r="K647" s="27">
        <v>2149264.7779999999</v>
      </c>
      <c r="L647" s="27">
        <v>5067018.1440000003</v>
      </c>
      <c r="M647" s="28">
        <v>2.5855E-2</v>
      </c>
      <c r="N647" s="29">
        <v>0.196496</v>
      </c>
      <c r="O647" s="25">
        <v>0.76</v>
      </c>
      <c r="P647" s="35">
        <v>95.033178000000007</v>
      </c>
      <c r="Q647" s="44" t="s">
        <v>398</v>
      </c>
      <c r="R647" s="44" t="s">
        <v>109</v>
      </c>
      <c r="S647" s="44" t="s">
        <v>21</v>
      </c>
      <c r="T647" s="44" t="s">
        <v>389</v>
      </c>
      <c r="U647" s="44">
        <v>-72.394875999999996</v>
      </c>
      <c r="V647" s="44">
        <v>5.3505960000000004</v>
      </c>
    </row>
    <row r="648" spans="1:22" ht="15.75" hidden="1" customHeight="1">
      <c r="A648" s="48" t="s">
        <v>172</v>
      </c>
      <c r="B648" s="24" t="s">
        <v>92</v>
      </c>
      <c r="C648" s="24" t="s">
        <v>359</v>
      </c>
      <c r="D648" s="25" t="s">
        <v>93</v>
      </c>
      <c r="E648" s="24">
        <v>10</v>
      </c>
      <c r="F648" s="24">
        <v>3</v>
      </c>
      <c r="G648" s="43">
        <v>0.48</v>
      </c>
      <c r="H648" s="43">
        <v>0.15278900000000001</v>
      </c>
      <c r="I648" s="26">
        <v>11</v>
      </c>
      <c r="J648" s="26">
        <v>5.5</v>
      </c>
      <c r="K648" s="27">
        <v>2149258.432</v>
      </c>
      <c r="L648" s="27">
        <v>5067016.4450000003</v>
      </c>
      <c r="M648" s="28">
        <v>1.8335000000000001E-2</v>
      </c>
      <c r="N648" s="29">
        <v>0.13934299999999999</v>
      </c>
      <c r="O648" s="25">
        <v>0.76</v>
      </c>
      <c r="P648" s="35">
        <v>95.033178000000007</v>
      </c>
      <c r="Q648" s="44" t="s">
        <v>398</v>
      </c>
      <c r="R648" s="44" t="s">
        <v>109</v>
      </c>
      <c r="S648" s="44" t="s">
        <v>52</v>
      </c>
      <c r="T648" s="44" t="s">
        <v>389</v>
      </c>
      <c r="U648" s="44">
        <v>-72.394891000000001</v>
      </c>
      <c r="V648" s="44">
        <v>5.3505390000000004</v>
      </c>
    </row>
    <row r="649" spans="1:22" ht="15.75" hidden="1" customHeight="1">
      <c r="A649" s="48" t="s">
        <v>173</v>
      </c>
      <c r="B649" s="24" t="s">
        <v>92</v>
      </c>
      <c r="C649" s="24" t="s">
        <v>359</v>
      </c>
      <c r="D649" s="25" t="s">
        <v>93</v>
      </c>
      <c r="E649" s="24">
        <v>10</v>
      </c>
      <c r="F649" s="24">
        <v>3</v>
      </c>
      <c r="G649" s="43">
        <v>0.81</v>
      </c>
      <c r="H649" s="43">
        <v>0.25783099999999998</v>
      </c>
      <c r="I649" s="26">
        <v>11</v>
      </c>
      <c r="J649" s="26">
        <v>5.5</v>
      </c>
      <c r="K649" s="27">
        <v>2149258.432</v>
      </c>
      <c r="L649" s="27">
        <v>5067016.4450000003</v>
      </c>
      <c r="M649" s="28">
        <v>5.2211E-2</v>
      </c>
      <c r="N649" s="29">
        <v>0.39680199999999999</v>
      </c>
      <c r="O649" s="25">
        <v>0.76</v>
      </c>
      <c r="P649" s="35">
        <v>95.033178000000007</v>
      </c>
      <c r="Q649" s="44" t="s">
        <v>398</v>
      </c>
      <c r="R649" s="44" t="s">
        <v>109</v>
      </c>
      <c r="S649" s="44" t="s">
        <v>52</v>
      </c>
      <c r="T649" s="44" t="s">
        <v>389</v>
      </c>
      <c r="U649" s="44">
        <v>-72.394891000000001</v>
      </c>
      <c r="V649" s="44">
        <v>5.3505390000000004</v>
      </c>
    </row>
    <row r="650" spans="1:22" ht="15.75" hidden="1" customHeight="1">
      <c r="A650" s="48" t="s">
        <v>174</v>
      </c>
      <c r="B650" s="24" t="s">
        <v>168</v>
      </c>
      <c r="C650" s="24" t="s">
        <v>347</v>
      </c>
      <c r="D650" s="25" t="s">
        <v>169</v>
      </c>
      <c r="E650" s="24">
        <v>6</v>
      </c>
      <c r="F650" s="24">
        <v>2</v>
      </c>
      <c r="G650" s="43">
        <v>0.5</v>
      </c>
      <c r="H650" s="43">
        <v>0.15915499999999999</v>
      </c>
      <c r="I650" s="26">
        <v>9</v>
      </c>
      <c r="J650" s="26">
        <v>4.5</v>
      </c>
      <c r="K650" s="27">
        <v>2149261.7919999999</v>
      </c>
      <c r="L650" s="27">
        <v>5067038.5520000001</v>
      </c>
      <c r="M650" s="28">
        <v>1.9893999999999998E-2</v>
      </c>
      <c r="N650" s="29">
        <v>9.0717999999999993E-2</v>
      </c>
      <c r="O650" s="25">
        <v>0.76</v>
      </c>
      <c r="P650" s="35">
        <v>63.617251000000003</v>
      </c>
      <c r="Q650" s="44" t="s">
        <v>398</v>
      </c>
      <c r="R650" s="44" t="s">
        <v>109</v>
      </c>
      <c r="S650" s="44" t="s">
        <v>21</v>
      </c>
      <c r="T650" s="44" t="s">
        <v>389</v>
      </c>
      <c r="U650" s="44">
        <v>-72.394690999999995</v>
      </c>
      <c r="V650" s="44">
        <v>5.3505690000000001</v>
      </c>
    </row>
    <row r="651" spans="1:22" ht="15.75" hidden="1" customHeight="1">
      <c r="A651" s="48" t="s">
        <v>175</v>
      </c>
      <c r="B651" s="24" t="s">
        <v>168</v>
      </c>
      <c r="C651" s="24" t="s">
        <v>347</v>
      </c>
      <c r="D651" s="25" t="s">
        <v>169</v>
      </c>
      <c r="E651" s="24">
        <v>6</v>
      </c>
      <c r="F651" s="24">
        <v>2</v>
      </c>
      <c r="G651" s="43">
        <v>0.42</v>
      </c>
      <c r="H651" s="43">
        <v>0.13369</v>
      </c>
      <c r="I651" s="26">
        <v>9</v>
      </c>
      <c r="J651" s="26">
        <v>4.5</v>
      </c>
      <c r="K651" s="27">
        <v>2149261.7919999999</v>
      </c>
      <c r="L651" s="27">
        <v>5067038.5520000001</v>
      </c>
      <c r="M651" s="28">
        <v>1.4037000000000001E-2</v>
      </c>
      <c r="N651" s="29">
        <v>6.4010999999999998E-2</v>
      </c>
      <c r="O651" s="25">
        <v>0.76</v>
      </c>
      <c r="P651" s="35">
        <v>63.617251000000003</v>
      </c>
      <c r="Q651" s="44" t="s">
        <v>398</v>
      </c>
      <c r="R651" s="44" t="s">
        <v>109</v>
      </c>
      <c r="S651" s="44" t="s">
        <v>21</v>
      </c>
      <c r="T651" s="44" t="s">
        <v>389</v>
      </c>
      <c r="U651" s="44">
        <v>-72.394690999999995</v>
      </c>
      <c r="V651" s="44">
        <v>5.3505690000000001</v>
      </c>
    </row>
    <row r="652" spans="1:22" ht="15.75" hidden="1" customHeight="1">
      <c r="A652" s="48" t="s">
        <v>176</v>
      </c>
      <c r="B652" s="24" t="s">
        <v>117</v>
      </c>
      <c r="C652" s="24" t="s">
        <v>337</v>
      </c>
      <c r="D652" s="25" t="s">
        <v>326</v>
      </c>
      <c r="E652" s="24">
        <v>12</v>
      </c>
      <c r="F652" s="24">
        <v>3</v>
      </c>
      <c r="G652" s="43">
        <v>1.98</v>
      </c>
      <c r="H652" s="43">
        <v>0.63025399999999998</v>
      </c>
      <c r="I652" s="26">
        <v>9</v>
      </c>
      <c r="J652" s="26">
        <v>4.5</v>
      </c>
      <c r="K652" s="27">
        <v>2149286.6460000002</v>
      </c>
      <c r="L652" s="27">
        <v>5067059.7300000004</v>
      </c>
      <c r="M652" s="28">
        <v>0.31197599999999998</v>
      </c>
      <c r="N652" s="29">
        <v>2.8452169999999999</v>
      </c>
      <c r="O652" s="25">
        <v>0.76</v>
      </c>
      <c r="P652" s="35">
        <v>63.617251000000003</v>
      </c>
      <c r="Q652" s="44" t="s">
        <v>398</v>
      </c>
      <c r="R652" s="44" t="s">
        <v>109</v>
      </c>
      <c r="S652" s="44" t="s">
        <v>52</v>
      </c>
      <c r="T652" s="44" t="s">
        <v>389</v>
      </c>
      <c r="U652" s="44">
        <v>-72.394499999999994</v>
      </c>
      <c r="V652" s="44">
        <v>5.3507939999999996</v>
      </c>
    </row>
    <row r="653" spans="1:22" ht="15.75" hidden="1" customHeight="1">
      <c r="A653" s="48" t="s">
        <v>182</v>
      </c>
      <c r="B653" s="24" t="s">
        <v>181</v>
      </c>
      <c r="C653" s="24" t="s">
        <v>336</v>
      </c>
      <c r="D653" s="25" t="s">
        <v>113</v>
      </c>
      <c r="E653" s="24">
        <v>5</v>
      </c>
      <c r="F653" s="24">
        <v>2</v>
      </c>
      <c r="G653" s="43">
        <v>0.35</v>
      </c>
      <c r="H653" s="43">
        <v>0.11140799999999999</v>
      </c>
      <c r="I653" s="26">
        <v>5</v>
      </c>
      <c r="J653" s="26">
        <v>2.5</v>
      </c>
      <c r="K653" s="27">
        <v>2149256.9550000001</v>
      </c>
      <c r="L653" s="27">
        <v>5067071.8159999996</v>
      </c>
      <c r="M653" s="28">
        <v>9.7479999999999997E-3</v>
      </c>
      <c r="N653" s="29">
        <v>3.7043E-2</v>
      </c>
      <c r="O653" s="25">
        <v>0.76</v>
      </c>
      <c r="P653" s="35">
        <v>19.634954</v>
      </c>
      <c r="Q653" s="44" t="s">
        <v>398</v>
      </c>
      <c r="R653" s="44" t="s">
        <v>109</v>
      </c>
      <c r="S653" s="44" t="s">
        <v>52</v>
      </c>
      <c r="T653" s="44" t="s">
        <v>389</v>
      </c>
      <c r="U653" s="44">
        <v>-72.394390999999999</v>
      </c>
      <c r="V653" s="44">
        <v>5.3505250000000002</v>
      </c>
    </row>
    <row r="654" spans="1:22" ht="15.75" hidden="1" customHeight="1">
      <c r="A654" s="48" t="s">
        <v>185</v>
      </c>
      <c r="B654" s="24" t="s">
        <v>107</v>
      </c>
      <c r="C654" s="24" t="s">
        <v>355</v>
      </c>
      <c r="D654" s="25" t="s">
        <v>31</v>
      </c>
      <c r="E654" s="24">
        <v>12</v>
      </c>
      <c r="F654" s="24">
        <v>5</v>
      </c>
      <c r="G654" s="43">
        <v>1.2</v>
      </c>
      <c r="H654" s="43">
        <v>0.38197199999999998</v>
      </c>
      <c r="I654" s="26">
        <v>9</v>
      </c>
      <c r="J654" s="26">
        <v>4.5</v>
      </c>
      <c r="K654" s="27">
        <v>2149239.9300000002</v>
      </c>
      <c r="L654" s="27">
        <v>5067116.1509999996</v>
      </c>
      <c r="M654" s="28">
        <v>0.114592</v>
      </c>
      <c r="N654" s="29">
        <v>1.045075</v>
      </c>
      <c r="O654" s="25">
        <v>0.76</v>
      </c>
      <c r="P654" s="35">
        <v>63.617251000000003</v>
      </c>
      <c r="Q654" s="44" t="s">
        <v>184</v>
      </c>
      <c r="R654" s="44" t="s">
        <v>109</v>
      </c>
      <c r="S654" s="44" t="s">
        <v>21</v>
      </c>
      <c r="T654" s="44" t="s">
        <v>389</v>
      </c>
      <c r="U654" s="44">
        <v>-72.393991</v>
      </c>
      <c r="V654" s="44">
        <v>5.350371</v>
      </c>
    </row>
    <row r="655" spans="1:22" ht="15.75" hidden="1" customHeight="1">
      <c r="A655" s="48" t="s">
        <v>186</v>
      </c>
      <c r="B655" s="24" t="s">
        <v>107</v>
      </c>
      <c r="C655" s="24" t="s">
        <v>355</v>
      </c>
      <c r="D655" s="25" t="s">
        <v>31</v>
      </c>
      <c r="E655" s="24">
        <v>12</v>
      </c>
      <c r="F655" s="24">
        <v>3</v>
      </c>
      <c r="G655" s="43">
        <v>1.1399999999999999</v>
      </c>
      <c r="H655" s="43">
        <v>0.362873</v>
      </c>
      <c r="I655" s="26">
        <v>11</v>
      </c>
      <c r="J655" s="26">
        <v>5.5</v>
      </c>
      <c r="K655" s="27">
        <v>2149232.0329999998</v>
      </c>
      <c r="L655" s="27">
        <v>5067118.75</v>
      </c>
      <c r="M655" s="28">
        <v>0.103419</v>
      </c>
      <c r="N655" s="29">
        <v>0.94318000000000002</v>
      </c>
      <c r="O655" s="25">
        <v>0.76</v>
      </c>
      <c r="P655" s="35">
        <v>95.033178000000007</v>
      </c>
      <c r="Q655" s="44" t="s">
        <v>398</v>
      </c>
      <c r="R655" s="44" t="s">
        <v>109</v>
      </c>
      <c r="S655" s="44" t="s">
        <v>52</v>
      </c>
      <c r="T655" s="44" t="s">
        <v>389</v>
      </c>
      <c r="U655" s="44">
        <v>-72.393968000000001</v>
      </c>
      <c r="V655" s="44">
        <v>5.3502989999999997</v>
      </c>
    </row>
    <row r="656" spans="1:22" ht="15.75" hidden="1" customHeight="1">
      <c r="A656" s="48" t="s">
        <v>187</v>
      </c>
      <c r="B656" s="24" t="s">
        <v>32</v>
      </c>
      <c r="C656" s="24" t="s">
        <v>371</v>
      </c>
      <c r="D656" s="25" t="s">
        <v>33</v>
      </c>
      <c r="E656" s="24">
        <v>10</v>
      </c>
      <c r="F656" s="24">
        <v>4</v>
      </c>
      <c r="G656" s="43">
        <v>0.3</v>
      </c>
      <c r="H656" s="43">
        <v>9.5492999999999995E-2</v>
      </c>
      <c r="I656" s="26">
        <v>8</v>
      </c>
      <c r="J656" s="26">
        <v>4</v>
      </c>
      <c r="K656" s="27">
        <v>2149259.4918999998</v>
      </c>
      <c r="L656" s="27">
        <v>5067109.0149999997</v>
      </c>
      <c r="M656" s="28">
        <v>7.162E-3</v>
      </c>
      <c r="N656" s="29">
        <v>5.4431E-2</v>
      </c>
      <c r="O656" s="25">
        <v>0.76</v>
      </c>
      <c r="P656" s="35">
        <v>50.265481999999999</v>
      </c>
      <c r="Q656" s="44" t="s">
        <v>398</v>
      </c>
      <c r="R656" s="44" t="s">
        <v>109</v>
      </c>
      <c r="S656" s="44" t="s">
        <v>21</v>
      </c>
      <c r="T656" s="44" t="s">
        <v>389</v>
      </c>
      <c r="U656" s="44">
        <v>-72.394054999999994</v>
      </c>
      <c r="V656" s="44">
        <v>5.3505479999999999</v>
      </c>
    </row>
    <row r="657" spans="1:25" ht="15.75" hidden="1" customHeight="1">
      <c r="A657" s="48" t="s">
        <v>188</v>
      </c>
      <c r="B657" s="24" t="s">
        <v>32</v>
      </c>
      <c r="C657" s="24" t="s">
        <v>371</v>
      </c>
      <c r="D657" s="25" t="s">
        <v>33</v>
      </c>
      <c r="E657" s="24">
        <v>12</v>
      </c>
      <c r="F657" s="24">
        <v>6</v>
      </c>
      <c r="G657" s="43">
        <v>0.32</v>
      </c>
      <c r="H657" s="43">
        <v>0.10185900000000001</v>
      </c>
      <c r="I657" s="26">
        <v>7</v>
      </c>
      <c r="J657" s="26">
        <v>3.5</v>
      </c>
      <c r="K657" s="27">
        <v>2149273.3957000002</v>
      </c>
      <c r="L657" s="27">
        <v>5067105.3849999998</v>
      </c>
      <c r="M657" s="28">
        <v>8.149E-3</v>
      </c>
      <c r="N657" s="29">
        <v>7.4315999999999993E-2</v>
      </c>
      <c r="O657" s="25">
        <v>0.76</v>
      </c>
      <c r="P657" s="35">
        <v>38.48451</v>
      </c>
      <c r="Q657" s="44" t="s">
        <v>398</v>
      </c>
      <c r="R657" s="44" t="s">
        <v>109</v>
      </c>
      <c r="S657" s="44" t="s">
        <v>52</v>
      </c>
      <c r="T657" s="44" t="s">
        <v>389</v>
      </c>
      <c r="U657" s="44">
        <v>-72.394087999999996</v>
      </c>
      <c r="V657" s="44">
        <v>5.3506739999999997</v>
      </c>
    </row>
    <row r="658" spans="1:25" ht="15.75" hidden="1" customHeight="1">
      <c r="A658" s="48" t="s">
        <v>189</v>
      </c>
      <c r="B658" s="24" t="s">
        <v>32</v>
      </c>
      <c r="C658" s="24" t="s">
        <v>371</v>
      </c>
      <c r="D658" s="25" t="s">
        <v>33</v>
      </c>
      <c r="E658" s="24">
        <v>12</v>
      </c>
      <c r="F658" s="24">
        <v>5</v>
      </c>
      <c r="G658" s="43">
        <v>0.3</v>
      </c>
      <c r="H658" s="43">
        <v>9.5492999999999995E-2</v>
      </c>
      <c r="I658" s="26">
        <v>7</v>
      </c>
      <c r="J658" s="26">
        <v>3.5</v>
      </c>
      <c r="K658" s="27">
        <v>2149290.4053000002</v>
      </c>
      <c r="L658" s="27">
        <v>5067081.1233000001</v>
      </c>
      <c r="M658" s="28">
        <v>7.162E-3</v>
      </c>
      <c r="N658" s="29">
        <v>6.5317E-2</v>
      </c>
      <c r="O658" s="25">
        <v>0.76</v>
      </c>
      <c r="P658" s="35">
        <v>38.48451</v>
      </c>
      <c r="Q658" s="44" t="s">
        <v>398</v>
      </c>
      <c r="R658" s="44" t="s">
        <v>109</v>
      </c>
      <c r="S658" s="44" t="s">
        <v>52</v>
      </c>
      <c r="T658" s="44" t="s">
        <v>389</v>
      </c>
      <c r="U658" s="44">
        <v>-72.394306999999998</v>
      </c>
      <c r="V658" s="44">
        <v>5.3508279999999999</v>
      </c>
    </row>
    <row r="659" spans="1:25" ht="15.75" customHeight="1">
      <c r="A659" s="48" t="s">
        <v>25</v>
      </c>
      <c r="B659" s="24" t="s">
        <v>24</v>
      </c>
      <c r="C659" s="24" t="s">
        <v>351</v>
      </c>
      <c r="D659" s="25" t="s">
        <v>326</v>
      </c>
      <c r="E659" s="24">
        <v>9</v>
      </c>
      <c r="F659" s="24">
        <v>4</v>
      </c>
      <c r="G659" s="43">
        <v>0.54</v>
      </c>
      <c r="H659" s="43">
        <v>0.17188700000000001</v>
      </c>
      <c r="I659" s="26">
        <v>7.5</v>
      </c>
      <c r="J659" s="26">
        <v>3.75</v>
      </c>
      <c r="K659" s="27">
        <v>2149412.1710000001</v>
      </c>
      <c r="L659" s="27">
        <v>5066951.97</v>
      </c>
      <c r="M659" s="28">
        <v>2.3205E-2</v>
      </c>
      <c r="N659" s="29">
        <v>0.158721</v>
      </c>
      <c r="O659" s="25">
        <v>0.76</v>
      </c>
      <c r="P659" s="35">
        <v>44.178646999999998</v>
      </c>
      <c r="Q659" s="44" t="s">
        <v>398</v>
      </c>
      <c r="R659" s="44" t="s">
        <v>403</v>
      </c>
      <c r="S659" s="44" t="s">
        <v>21</v>
      </c>
      <c r="T659" s="44" t="s">
        <v>316</v>
      </c>
      <c r="U659" s="44">
        <v>-72.395471999999998</v>
      </c>
      <c r="V659" s="44">
        <v>5.3519310000000004</v>
      </c>
    </row>
    <row r="660" spans="1:25" ht="15.75" hidden="1" customHeight="1">
      <c r="A660" s="48" t="s">
        <v>192</v>
      </c>
      <c r="B660" s="24" t="s">
        <v>191</v>
      </c>
      <c r="C660" s="24" t="s">
        <v>352</v>
      </c>
      <c r="D660" s="25" t="s">
        <v>130</v>
      </c>
      <c r="E660" s="28">
        <v>3</v>
      </c>
      <c r="F660" s="24">
        <v>1.3</v>
      </c>
      <c r="G660" s="43">
        <v>0.33</v>
      </c>
      <c r="H660" s="43">
        <v>0.105042</v>
      </c>
      <c r="I660" s="26">
        <v>5</v>
      </c>
      <c r="J660" s="26">
        <v>2.5</v>
      </c>
      <c r="K660" s="27">
        <v>2149208.054</v>
      </c>
      <c r="L660" s="27">
        <v>5066954.8779999996</v>
      </c>
      <c r="M660" s="28">
        <v>8.6660000000000001E-3</v>
      </c>
      <c r="N660" s="29">
        <v>1.9758000000000001E-2</v>
      </c>
      <c r="O660" s="25">
        <v>0.76</v>
      </c>
      <c r="P660" s="34">
        <v>19.634954</v>
      </c>
      <c r="Q660" s="44" t="s">
        <v>398</v>
      </c>
      <c r="R660" s="44" t="s">
        <v>109</v>
      </c>
      <c r="S660" s="44" t="s">
        <v>52</v>
      </c>
      <c r="T660" s="44" t="s">
        <v>389</v>
      </c>
      <c r="U660" s="44">
        <v>-72.395447000000004</v>
      </c>
      <c r="V660" s="44">
        <v>5.3500839999999998</v>
      </c>
    </row>
    <row r="661" spans="1:25" ht="15.75" hidden="1" customHeight="1">
      <c r="A661" s="49" t="s">
        <v>193</v>
      </c>
      <c r="B661" s="28" t="s">
        <v>27</v>
      </c>
      <c r="C661" s="28" t="s">
        <v>343</v>
      </c>
      <c r="D661" s="25" t="s">
        <v>326</v>
      </c>
      <c r="E661" s="28">
        <v>9</v>
      </c>
      <c r="F661" s="24">
        <v>3</v>
      </c>
      <c r="G661" s="43">
        <v>0.56000000000000005</v>
      </c>
      <c r="H661" s="43">
        <v>0.178254</v>
      </c>
      <c r="I661" s="26">
        <v>8</v>
      </c>
      <c r="J661" s="26">
        <v>4</v>
      </c>
      <c r="K661" s="27">
        <v>2149223.2379999999</v>
      </c>
      <c r="L661" s="27">
        <v>5066972.227</v>
      </c>
      <c r="M661" s="28">
        <v>2.4955000000000001E-2</v>
      </c>
      <c r="N661" s="29">
        <v>0.17069599999999999</v>
      </c>
      <c r="O661" s="25">
        <v>0.76</v>
      </c>
      <c r="P661" s="34">
        <v>50.265481999999999</v>
      </c>
      <c r="Q661" s="44" t="s">
        <v>398</v>
      </c>
      <c r="R661" s="44" t="s">
        <v>109</v>
      </c>
      <c r="S661" s="44" t="s">
        <v>52</v>
      </c>
      <c r="T661" s="44" t="s">
        <v>389</v>
      </c>
      <c r="U661" s="44">
        <v>-72.395291</v>
      </c>
      <c r="V661" s="44">
        <v>5.3502210000000003</v>
      </c>
    </row>
    <row r="662" spans="1:25" ht="15.75" customHeight="1">
      <c r="A662" s="48" t="s">
        <v>196</v>
      </c>
      <c r="B662" s="24" t="s">
        <v>26</v>
      </c>
      <c r="C662" s="24" t="s">
        <v>357</v>
      </c>
      <c r="D662" s="25" t="s">
        <v>326</v>
      </c>
      <c r="E662" s="24">
        <v>12</v>
      </c>
      <c r="F662" s="24">
        <v>6</v>
      </c>
      <c r="G662" s="43">
        <v>0.39</v>
      </c>
      <c r="H662" s="43">
        <v>0.124141</v>
      </c>
      <c r="I662" s="26">
        <v>11</v>
      </c>
      <c r="J662" s="26">
        <v>5.5</v>
      </c>
      <c r="K662" s="27">
        <v>2149352.6839999999</v>
      </c>
      <c r="L662" s="27">
        <v>5067043.2369999997</v>
      </c>
      <c r="M662" s="28">
        <v>1.2104E-2</v>
      </c>
      <c r="N662" s="29">
        <v>0.110386</v>
      </c>
      <c r="O662" s="25">
        <v>0.76</v>
      </c>
      <c r="P662" s="35">
        <v>95.033178000000007</v>
      </c>
      <c r="Q662" s="44" t="s">
        <v>398</v>
      </c>
      <c r="R662" s="44" t="s">
        <v>403</v>
      </c>
      <c r="S662" s="44" t="s">
        <v>52</v>
      </c>
      <c r="T662" s="44" t="s">
        <v>389</v>
      </c>
      <c r="U662" s="44">
        <v>-72.394648000000004</v>
      </c>
      <c r="V662" s="44">
        <v>5.3513919999999997</v>
      </c>
    </row>
    <row r="663" spans="1:25" ht="15.75" customHeight="1">
      <c r="A663" s="48" t="s">
        <v>197</v>
      </c>
      <c r="B663" s="24" t="s">
        <v>26</v>
      </c>
      <c r="C663" s="24" t="s">
        <v>357</v>
      </c>
      <c r="D663" s="25" t="s">
        <v>326</v>
      </c>
      <c r="E663" s="24">
        <v>13</v>
      </c>
      <c r="F663" s="24">
        <v>4</v>
      </c>
      <c r="G663" s="43">
        <v>0.64</v>
      </c>
      <c r="H663" s="43">
        <v>0.20371800000000001</v>
      </c>
      <c r="I663" s="26">
        <v>9</v>
      </c>
      <c r="J663" s="26">
        <v>4.5</v>
      </c>
      <c r="K663" s="27">
        <v>2149357.551</v>
      </c>
      <c r="L663" s="27">
        <v>5067053.176</v>
      </c>
      <c r="M663" s="28">
        <v>3.2594999999999999E-2</v>
      </c>
      <c r="N663" s="29">
        <v>0.32203799999999999</v>
      </c>
      <c r="O663" s="25">
        <v>0.76</v>
      </c>
      <c r="P663" s="35">
        <v>63.617251000000003</v>
      </c>
      <c r="Q663" s="44" t="s">
        <v>398</v>
      </c>
      <c r="R663" s="44" t="s">
        <v>403</v>
      </c>
      <c r="S663" s="44" t="s">
        <v>52</v>
      </c>
      <c r="T663" s="44" t="s">
        <v>389</v>
      </c>
      <c r="U663" s="44">
        <v>-72.394559000000001</v>
      </c>
      <c r="V663" s="44">
        <v>5.3514359999999996</v>
      </c>
    </row>
    <row r="664" spans="1:25" ht="15.75" customHeight="1">
      <c r="A664" s="48" t="s">
        <v>198</v>
      </c>
      <c r="B664" s="24" t="s">
        <v>38</v>
      </c>
      <c r="C664" s="24" t="s">
        <v>365</v>
      </c>
      <c r="D664" s="25" t="s">
        <v>39</v>
      </c>
      <c r="E664" s="24">
        <v>10</v>
      </c>
      <c r="F664" s="24">
        <v>5</v>
      </c>
      <c r="G664" s="43">
        <v>0.5</v>
      </c>
      <c r="H664" s="43">
        <v>0.15915499999999999</v>
      </c>
      <c r="I664" s="26">
        <v>8</v>
      </c>
      <c r="J664" s="26">
        <v>4</v>
      </c>
      <c r="K664" s="27">
        <v>2149372.1192999999</v>
      </c>
      <c r="L664" s="27">
        <v>5067116.5403000005</v>
      </c>
      <c r="M664" s="28">
        <v>1.9893999999999998E-2</v>
      </c>
      <c r="N664" s="29">
        <v>0.151197</v>
      </c>
      <c r="O664" s="25">
        <v>0.76</v>
      </c>
      <c r="P664" s="35">
        <v>50.265481999999999</v>
      </c>
      <c r="Q664" s="44" t="s">
        <v>398</v>
      </c>
      <c r="R664" s="44" t="s">
        <v>403</v>
      </c>
      <c r="S664" s="44" t="s">
        <v>52</v>
      </c>
      <c r="T664" s="44" t="s">
        <v>389</v>
      </c>
      <c r="U664" s="44">
        <v>-72.393985999999998</v>
      </c>
      <c r="V664" s="44">
        <v>5.3515670000000002</v>
      </c>
    </row>
    <row r="665" spans="1:25" ht="15.75" customHeight="1">
      <c r="A665" s="48" t="s">
        <v>199</v>
      </c>
      <c r="B665" s="24" t="s">
        <v>106</v>
      </c>
      <c r="C665" s="24" t="s">
        <v>342</v>
      </c>
      <c r="D665" s="25" t="s">
        <v>20</v>
      </c>
      <c r="E665" s="24">
        <v>13</v>
      </c>
      <c r="F665" s="24">
        <v>6</v>
      </c>
      <c r="G665" s="43">
        <v>0.86</v>
      </c>
      <c r="H665" s="43">
        <v>0.27374700000000002</v>
      </c>
      <c r="I665" s="26">
        <v>9</v>
      </c>
      <c r="J665" s="26">
        <v>4.5</v>
      </c>
      <c r="K665" s="27">
        <v>2149371.5589999999</v>
      </c>
      <c r="L665" s="27">
        <v>5067069.341</v>
      </c>
      <c r="M665" s="28">
        <v>5.8854999999999998E-2</v>
      </c>
      <c r="N665" s="29">
        <v>0.58149200000000001</v>
      </c>
      <c r="O665" s="25">
        <v>0.76</v>
      </c>
      <c r="P665" s="35">
        <v>63.617251000000003</v>
      </c>
      <c r="Q665" s="44" t="s">
        <v>398</v>
      </c>
      <c r="R665" s="44" t="s">
        <v>403</v>
      </c>
      <c r="S665" s="44" t="s">
        <v>21</v>
      </c>
      <c r="T665" s="44" t="s">
        <v>389</v>
      </c>
      <c r="U665" s="44">
        <v>-72.394412000000003</v>
      </c>
      <c r="V665" s="44">
        <v>5.3515620000000004</v>
      </c>
    </row>
    <row r="666" spans="1:25" ht="15.75" hidden="1" customHeight="1">
      <c r="A666" s="48" t="s">
        <v>200</v>
      </c>
      <c r="B666" s="24" t="s">
        <v>22</v>
      </c>
      <c r="C666" s="24" t="s">
        <v>345</v>
      </c>
      <c r="D666" s="25" t="s">
        <v>20</v>
      </c>
      <c r="E666" s="24">
        <v>8</v>
      </c>
      <c r="F666" s="24">
        <v>2</v>
      </c>
      <c r="G666" s="43">
        <v>0.35</v>
      </c>
      <c r="H666" s="43">
        <v>0.11140799999999999</v>
      </c>
      <c r="I666" s="26">
        <v>6</v>
      </c>
      <c r="J666" s="26">
        <v>3</v>
      </c>
      <c r="K666" s="27">
        <v>2149364.3125</v>
      </c>
      <c r="L666" s="27">
        <v>5067111.6540999999</v>
      </c>
      <c r="M666" s="28">
        <v>9.7479999999999997E-3</v>
      </c>
      <c r="N666" s="29">
        <v>5.9269000000000002E-2</v>
      </c>
      <c r="O666" s="25">
        <v>0.76</v>
      </c>
      <c r="P666" s="35">
        <v>28.274334</v>
      </c>
      <c r="Q666" s="44" t="s">
        <v>398</v>
      </c>
      <c r="R666" s="44" t="s">
        <v>402</v>
      </c>
      <c r="S666" s="44" t="s">
        <v>21</v>
      </c>
      <c r="T666" s="44" t="s">
        <v>389</v>
      </c>
      <c r="U666" s="44">
        <v>-72.394030999999998</v>
      </c>
      <c r="V666" s="44">
        <v>5.351496</v>
      </c>
    </row>
    <row r="667" spans="1:25" ht="15.75" hidden="1" customHeight="1">
      <c r="A667" s="48" t="s">
        <v>201</v>
      </c>
      <c r="B667" s="24" t="s">
        <v>22</v>
      </c>
      <c r="C667" s="24" t="s">
        <v>345</v>
      </c>
      <c r="D667" s="25" t="s">
        <v>20</v>
      </c>
      <c r="E667" s="24">
        <v>6</v>
      </c>
      <c r="F667" s="24">
        <v>2</v>
      </c>
      <c r="G667" s="43">
        <v>0.3</v>
      </c>
      <c r="H667" s="43">
        <v>9.5492999999999995E-2</v>
      </c>
      <c r="I667" s="26">
        <v>6</v>
      </c>
      <c r="J667" s="26">
        <v>3</v>
      </c>
      <c r="K667" s="27">
        <v>2149364.3125</v>
      </c>
      <c r="L667" s="27">
        <v>5067111.6540999999</v>
      </c>
      <c r="M667" s="28">
        <v>7.162E-3</v>
      </c>
      <c r="N667" s="29">
        <v>3.2659000000000001E-2</v>
      </c>
      <c r="O667" s="25">
        <v>0.76</v>
      </c>
      <c r="P667" s="35">
        <v>28.274334</v>
      </c>
      <c r="Q667" s="44" t="s">
        <v>398</v>
      </c>
      <c r="R667" s="44" t="s">
        <v>402</v>
      </c>
      <c r="S667" s="44" t="s">
        <v>21</v>
      </c>
      <c r="T667" s="44" t="s">
        <v>389</v>
      </c>
      <c r="U667" s="44">
        <v>-72.394030999999998</v>
      </c>
      <c r="V667" s="44">
        <v>5.351496</v>
      </c>
    </row>
    <row r="668" spans="1:25" ht="15.75" hidden="1" customHeight="1">
      <c r="A668" s="48" t="s">
        <v>202</v>
      </c>
      <c r="B668" s="24" t="s">
        <v>26</v>
      </c>
      <c r="C668" s="24" t="s">
        <v>357</v>
      </c>
      <c r="D668" s="25" t="s">
        <v>326</v>
      </c>
      <c r="E668" s="24">
        <v>12</v>
      </c>
      <c r="F668" s="24">
        <v>4</v>
      </c>
      <c r="G668" s="43">
        <v>0.96</v>
      </c>
      <c r="H668" s="43">
        <v>0.30557699999999999</v>
      </c>
      <c r="I668" s="26">
        <v>9</v>
      </c>
      <c r="J668" s="26">
        <v>4.5</v>
      </c>
      <c r="K668" s="27">
        <v>2149333.4506999999</v>
      </c>
      <c r="L668" s="27">
        <v>5067122.1157999998</v>
      </c>
      <c r="M668" s="28">
        <v>7.3339000000000001E-2</v>
      </c>
      <c r="N668" s="29">
        <v>0.668848</v>
      </c>
      <c r="O668" s="25">
        <v>0.76</v>
      </c>
      <c r="P668" s="35">
        <v>63.617251000000003</v>
      </c>
      <c r="Q668" s="44" t="s">
        <v>398</v>
      </c>
      <c r="R668" s="44" t="s">
        <v>402</v>
      </c>
      <c r="S668" s="44" t="s">
        <v>52</v>
      </c>
      <c r="T668" s="44" t="s">
        <v>389</v>
      </c>
      <c r="U668" s="44">
        <v>-72.393935999999997</v>
      </c>
      <c r="V668" s="44">
        <v>5.3512170000000001</v>
      </c>
    </row>
    <row r="669" spans="1:25" ht="15.75" hidden="1" customHeight="1">
      <c r="A669" s="48" t="s">
        <v>203</v>
      </c>
      <c r="B669" s="24" t="s">
        <v>26</v>
      </c>
      <c r="C669" s="24" t="s">
        <v>357</v>
      </c>
      <c r="D669" s="25" t="s">
        <v>326</v>
      </c>
      <c r="E669" s="24">
        <v>12</v>
      </c>
      <c r="F669" s="24">
        <v>4</v>
      </c>
      <c r="G669" s="43">
        <v>0.61</v>
      </c>
      <c r="H669" s="43">
        <v>0.19416900000000001</v>
      </c>
      <c r="I669" s="26">
        <v>9</v>
      </c>
      <c r="J669" s="26">
        <v>4.5</v>
      </c>
      <c r="K669" s="27">
        <v>2149327.0030999999</v>
      </c>
      <c r="L669" s="27">
        <v>5067119.0208999999</v>
      </c>
      <c r="M669" s="28">
        <v>2.9610999999999998E-2</v>
      </c>
      <c r="N669" s="29">
        <v>0.27005000000000001</v>
      </c>
      <c r="O669" s="25">
        <v>0.76</v>
      </c>
      <c r="P669" s="35">
        <v>63.617251000000003</v>
      </c>
      <c r="Q669" s="44" t="s">
        <v>398</v>
      </c>
      <c r="R669" s="44" t="s">
        <v>402</v>
      </c>
      <c r="S669" s="44" t="s">
        <v>21</v>
      </c>
      <c r="T669" s="44" t="s">
        <v>389</v>
      </c>
      <c r="U669" s="44">
        <v>-72.393963999999997</v>
      </c>
      <c r="V669" s="44">
        <v>5.351159</v>
      </c>
    </row>
    <row r="670" spans="1:25" ht="15.75" hidden="1" customHeight="1">
      <c r="A670" s="48" t="s">
        <v>204</v>
      </c>
      <c r="B670" s="24" t="s">
        <v>26</v>
      </c>
      <c r="C670" s="24" t="s">
        <v>357</v>
      </c>
      <c r="D670" s="25" t="s">
        <v>326</v>
      </c>
      <c r="E670" s="24">
        <v>12</v>
      </c>
      <c r="F670" s="24">
        <v>4</v>
      </c>
      <c r="G670" s="43">
        <v>0.43</v>
      </c>
      <c r="H670" s="43">
        <v>0.13687299999999999</v>
      </c>
      <c r="I670" s="26">
        <v>10</v>
      </c>
      <c r="J670" s="26">
        <v>5</v>
      </c>
      <c r="K670" s="27">
        <v>2149324.2030000002</v>
      </c>
      <c r="L670" s="27">
        <v>5067120.574</v>
      </c>
      <c r="M670" s="28">
        <v>1.4714E-2</v>
      </c>
      <c r="N670" s="29">
        <v>0.134191</v>
      </c>
      <c r="O670" s="25">
        <v>0.76</v>
      </c>
      <c r="P670" s="35">
        <v>78.539816000000002</v>
      </c>
      <c r="Q670" s="44" t="s">
        <v>398</v>
      </c>
      <c r="R670" s="44" t="s">
        <v>402</v>
      </c>
      <c r="S670" s="44" t="s">
        <v>52</v>
      </c>
      <c r="T670" s="44" t="s">
        <v>389</v>
      </c>
      <c r="U670" s="44">
        <v>-72.393950000000004</v>
      </c>
      <c r="V670" s="44">
        <v>5.3511329999999999</v>
      </c>
    </row>
    <row r="671" spans="1:25" ht="15.75" hidden="1" customHeight="1">
      <c r="A671" s="48" t="s">
        <v>205</v>
      </c>
      <c r="B671" s="24" t="s">
        <v>26</v>
      </c>
      <c r="C671" s="24" t="s">
        <v>357</v>
      </c>
      <c r="D671" s="25" t="s">
        <v>326</v>
      </c>
      <c r="E671" s="24">
        <v>12</v>
      </c>
      <c r="F671" s="24">
        <v>4</v>
      </c>
      <c r="G671" s="43">
        <v>0.44</v>
      </c>
      <c r="H671" s="43">
        <v>0.14005600000000001</v>
      </c>
      <c r="I671" s="26">
        <v>10</v>
      </c>
      <c r="J671" s="26">
        <v>5</v>
      </c>
      <c r="K671" s="27">
        <v>2149324.2030000002</v>
      </c>
      <c r="L671" s="27">
        <v>5067120.574</v>
      </c>
      <c r="M671" s="28">
        <v>1.5406E-2</v>
      </c>
      <c r="N671" s="29">
        <v>0.14050499999999999</v>
      </c>
      <c r="O671" s="25">
        <v>0.76</v>
      </c>
      <c r="P671" s="35">
        <v>78.539816000000002</v>
      </c>
      <c r="Q671" s="44" t="s">
        <v>398</v>
      </c>
      <c r="R671" s="44" t="s">
        <v>402</v>
      </c>
      <c r="S671" s="44" t="s">
        <v>52</v>
      </c>
      <c r="T671" s="44" t="s">
        <v>389</v>
      </c>
      <c r="U671" s="44">
        <v>-72.393950000000004</v>
      </c>
      <c r="V671" s="44">
        <v>5.3511329999999999</v>
      </c>
    </row>
    <row r="672" spans="1:25" ht="15.75" hidden="1" customHeight="1">
      <c r="A672" s="48" t="s">
        <v>206</v>
      </c>
      <c r="B672" s="24" t="s">
        <v>117</v>
      </c>
      <c r="C672" s="24" t="s">
        <v>337</v>
      </c>
      <c r="D672" s="25" t="s">
        <v>326</v>
      </c>
      <c r="E672" s="24">
        <v>12</v>
      </c>
      <c r="F672" s="24">
        <v>4</v>
      </c>
      <c r="G672" s="43">
        <v>1.79</v>
      </c>
      <c r="H672" s="43">
        <v>0.56977500000000003</v>
      </c>
      <c r="I672" s="26">
        <v>10</v>
      </c>
      <c r="J672" s="26">
        <v>5</v>
      </c>
      <c r="K672" s="27">
        <v>2149324.2651</v>
      </c>
      <c r="L672" s="27">
        <v>5067116.8361999998</v>
      </c>
      <c r="M672" s="28">
        <v>0.25497399999999998</v>
      </c>
      <c r="N672" s="29">
        <v>2.325364</v>
      </c>
      <c r="O672" s="25">
        <v>0.76</v>
      </c>
      <c r="P672" s="35">
        <v>78.539816000000002</v>
      </c>
      <c r="Q672" s="44" t="s">
        <v>398</v>
      </c>
      <c r="R672" s="44" t="s">
        <v>402</v>
      </c>
      <c r="S672" s="44" t="s">
        <v>21</v>
      </c>
      <c r="T672" s="44" t="s">
        <v>389</v>
      </c>
      <c r="U672" s="44">
        <v>-72.393984000000003</v>
      </c>
      <c r="V672" s="44">
        <v>5.3511340000000001</v>
      </c>
      <c r="Y672" s="36" t="s">
        <v>390</v>
      </c>
    </row>
    <row r="673" spans="1:22" ht="15.75" hidden="1" customHeight="1">
      <c r="A673" s="48" t="s">
        <v>207</v>
      </c>
      <c r="B673" s="24" t="s">
        <v>26</v>
      </c>
      <c r="C673" s="24" t="s">
        <v>357</v>
      </c>
      <c r="D673" s="25" t="s">
        <v>326</v>
      </c>
      <c r="E673" s="24">
        <v>12</v>
      </c>
      <c r="F673" s="24">
        <v>3</v>
      </c>
      <c r="G673" s="43">
        <v>1.63</v>
      </c>
      <c r="H673" s="43">
        <v>0.518845</v>
      </c>
      <c r="I673" s="26">
        <v>10</v>
      </c>
      <c r="J673" s="26">
        <v>5</v>
      </c>
      <c r="K673" s="27">
        <v>2149330.2525999998</v>
      </c>
      <c r="L673" s="27">
        <v>5067109.2708999999</v>
      </c>
      <c r="M673" s="28">
        <v>0.21142900000000001</v>
      </c>
      <c r="N673" s="29">
        <v>1.9282360000000001</v>
      </c>
      <c r="O673" s="25">
        <v>0.76</v>
      </c>
      <c r="P673" s="35">
        <v>78.539816000000002</v>
      </c>
      <c r="Q673" s="44" t="s">
        <v>398</v>
      </c>
      <c r="R673" s="44" t="s">
        <v>402</v>
      </c>
      <c r="S673" s="44" t="s">
        <v>21</v>
      </c>
      <c r="T673" s="44" t="s">
        <v>324</v>
      </c>
      <c r="U673" s="44">
        <v>-72.394052000000002</v>
      </c>
      <c r="V673" s="44">
        <v>5.3511879999999996</v>
      </c>
    </row>
    <row r="674" spans="1:22" ht="15.75" hidden="1" customHeight="1">
      <c r="A674" s="48" t="s">
        <v>208</v>
      </c>
      <c r="B674" s="24" t="s">
        <v>38</v>
      </c>
      <c r="C674" s="24" t="s">
        <v>365</v>
      </c>
      <c r="D674" s="25" t="s">
        <v>39</v>
      </c>
      <c r="E674" s="24">
        <v>12</v>
      </c>
      <c r="F674" s="24">
        <v>4</v>
      </c>
      <c r="G674" s="43">
        <v>0.41</v>
      </c>
      <c r="H674" s="43">
        <v>0.13050700000000001</v>
      </c>
      <c r="I674" s="26">
        <v>9</v>
      </c>
      <c r="J674" s="26">
        <v>4.5</v>
      </c>
      <c r="K674" s="27">
        <v>2149315.3563000001</v>
      </c>
      <c r="L674" s="27">
        <v>5067131.1572000002</v>
      </c>
      <c r="M674" s="28">
        <v>1.3377E-2</v>
      </c>
      <c r="N674" s="29">
        <v>0.121998</v>
      </c>
      <c r="O674" s="25">
        <v>0.76</v>
      </c>
      <c r="P674" s="35">
        <v>63.617251000000003</v>
      </c>
      <c r="Q674" s="44" t="s">
        <v>398</v>
      </c>
      <c r="R674" s="44" t="s">
        <v>402</v>
      </c>
      <c r="S674" s="44" t="s">
        <v>21</v>
      </c>
      <c r="T674" s="44" t="s">
        <v>389</v>
      </c>
      <c r="U674" s="44">
        <v>-72.393855000000002</v>
      </c>
      <c r="V674" s="44">
        <v>5.3510530000000003</v>
      </c>
    </row>
    <row r="675" spans="1:22" ht="15.75" hidden="1" customHeight="1">
      <c r="A675" s="48" t="s">
        <v>209</v>
      </c>
      <c r="B675" s="24" t="s">
        <v>38</v>
      </c>
      <c r="C675" s="24" t="s">
        <v>365</v>
      </c>
      <c r="D675" s="25" t="s">
        <v>39</v>
      </c>
      <c r="E675" s="24">
        <v>10</v>
      </c>
      <c r="F675" s="24">
        <v>4</v>
      </c>
      <c r="G675" s="43">
        <v>0.3</v>
      </c>
      <c r="H675" s="43">
        <v>9.5492999999999995E-2</v>
      </c>
      <c r="I675" s="26">
        <v>8</v>
      </c>
      <c r="J675" s="26">
        <v>4</v>
      </c>
      <c r="K675" s="27">
        <v>2149306.9844999998</v>
      </c>
      <c r="L675" s="27">
        <v>5067130.2614000002</v>
      </c>
      <c r="M675" s="28">
        <v>7.162E-3</v>
      </c>
      <c r="N675" s="29">
        <v>5.4431E-2</v>
      </c>
      <c r="O675" s="25">
        <v>0.76</v>
      </c>
      <c r="P675" s="35">
        <v>50.265481999999999</v>
      </c>
      <c r="Q675" s="44" t="s">
        <v>398</v>
      </c>
      <c r="R675" s="44" t="s">
        <v>402</v>
      </c>
      <c r="S675" s="44" t="s">
        <v>21</v>
      </c>
      <c r="T675" s="44" t="s">
        <v>389</v>
      </c>
      <c r="U675" s="44">
        <v>-72.393862999999996</v>
      </c>
      <c r="V675" s="44">
        <v>5.3509770000000003</v>
      </c>
    </row>
    <row r="676" spans="1:22" ht="15.75" hidden="1" customHeight="1">
      <c r="A676" s="48" t="s">
        <v>210</v>
      </c>
      <c r="B676" s="24" t="s">
        <v>22</v>
      </c>
      <c r="C676" s="24" t="s">
        <v>345</v>
      </c>
      <c r="D676" s="25" t="s">
        <v>20</v>
      </c>
      <c r="E676" s="24">
        <v>10</v>
      </c>
      <c r="F676" s="24">
        <v>3</v>
      </c>
      <c r="G676" s="43">
        <v>0.87</v>
      </c>
      <c r="H676" s="43">
        <v>0.27693000000000001</v>
      </c>
      <c r="I676" s="26">
        <v>11</v>
      </c>
      <c r="J676" s="26">
        <v>5.5</v>
      </c>
      <c r="K676" s="27">
        <v>2149283.8835999998</v>
      </c>
      <c r="L676" s="27">
        <v>5067120.6359999999</v>
      </c>
      <c r="M676" s="28">
        <v>6.0232000000000001E-2</v>
      </c>
      <c r="N676" s="29">
        <v>0.45776499999999998</v>
      </c>
      <c r="O676" s="25">
        <v>0.76</v>
      </c>
      <c r="P676" s="35">
        <v>95.033178000000007</v>
      </c>
      <c r="Q676" s="44" t="s">
        <v>398</v>
      </c>
      <c r="R676" s="44" t="s">
        <v>109</v>
      </c>
      <c r="S676" s="44" t="s">
        <v>52</v>
      </c>
      <c r="T676" s="44" t="s">
        <v>389</v>
      </c>
      <c r="U676" s="44">
        <v>-72.393950000000004</v>
      </c>
      <c r="V676" s="44">
        <v>5.3507680000000004</v>
      </c>
    </row>
    <row r="677" spans="1:22" ht="15.75" hidden="1" customHeight="1">
      <c r="A677" s="48" t="s">
        <v>211</v>
      </c>
      <c r="B677" s="24" t="s">
        <v>22</v>
      </c>
      <c r="C677" s="24" t="s">
        <v>345</v>
      </c>
      <c r="D677" s="25" t="s">
        <v>20</v>
      </c>
      <c r="E677" s="24">
        <v>10</v>
      </c>
      <c r="F677" s="24">
        <v>3</v>
      </c>
      <c r="G677" s="43">
        <v>0.82</v>
      </c>
      <c r="H677" s="43">
        <v>0.26101400000000002</v>
      </c>
      <c r="I677" s="26">
        <v>12</v>
      </c>
      <c r="J677" s="26">
        <v>6</v>
      </c>
      <c r="K677" s="27">
        <v>2149291.3321000002</v>
      </c>
      <c r="L677" s="27">
        <v>5067117.0405000001</v>
      </c>
      <c r="M677" s="28">
        <v>5.3508E-2</v>
      </c>
      <c r="N677" s="29">
        <v>0.40666000000000002</v>
      </c>
      <c r="O677" s="25">
        <v>0.76</v>
      </c>
      <c r="P677" s="35">
        <v>113.097336</v>
      </c>
      <c r="Q677" s="44" t="s">
        <v>398</v>
      </c>
      <c r="R677" s="44" t="s">
        <v>109</v>
      </c>
      <c r="S677" s="44" t="s">
        <v>52</v>
      </c>
      <c r="T677" s="44" t="s">
        <v>330</v>
      </c>
      <c r="U677" s="44">
        <v>-72.393983000000006</v>
      </c>
      <c r="V677" s="44">
        <v>5.3508360000000001</v>
      </c>
    </row>
    <row r="678" spans="1:22" ht="15.75" hidden="1" customHeight="1">
      <c r="A678" s="48" t="s">
        <v>212</v>
      </c>
      <c r="B678" s="24" t="s">
        <v>22</v>
      </c>
      <c r="C678" s="24" t="s">
        <v>345</v>
      </c>
      <c r="D678" s="25" t="s">
        <v>20</v>
      </c>
      <c r="E678" s="24">
        <v>10</v>
      </c>
      <c r="F678" s="24">
        <v>3</v>
      </c>
      <c r="G678" s="43">
        <v>0.56000000000000005</v>
      </c>
      <c r="H678" s="43">
        <v>0.178254</v>
      </c>
      <c r="I678" s="26">
        <v>12</v>
      </c>
      <c r="J678" s="26">
        <v>6</v>
      </c>
      <c r="K678" s="27">
        <v>2149291.3321000002</v>
      </c>
      <c r="L678" s="27">
        <v>5067117.0405000001</v>
      </c>
      <c r="M678" s="28">
        <v>2.4955000000000001E-2</v>
      </c>
      <c r="N678" s="29">
        <v>0.189662</v>
      </c>
      <c r="O678" s="25">
        <v>0.76</v>
      </c>
      <c r="P678" s="35">
        <v>113.097336</v>
      </c>
      <c r="Q678" s="44" t="s">
        <v>398</v>
      </c>
      <c r="R678" s="44" t="s">
        <v>109</v>
      </c>
      <c r="S678" s="44" t="s">
        <v>52</v>
      </c>
      <c r="T678" s="44" t="s">
        <v>330</v>
      </c>
      <c r="U678" s="44">
        <v>-72.393983000000006</v>
      </c>
      <c r="V678" s="44">
        <v>5.3508360000000001</v>
      </c>
    </row>
    <row r="679" spans="1:22" ht="15.75" hidden="1" customHeight="1">
      <c r="A679" s="48" t="s">
        <v>213</v>
      </c>
      <c r="B679" s="24" t="s">
        <v>22</v>
      </c>
      <c r="C679" s="24" t="s">
        <v>345</v>
      </c>
      <c r="D679" s="25" t="s">
        <v>20</v>
      </c>
      <c r="E679" s="24">
        <v>12</v>
      </c>
      <c r="F679" s="24">
        <v>5</v>
      </c>
      <c r="G679" s="43">
        <v>0.72</v>
      </c>
      <c r="H679" s="43">
        <v>0.229183</v>
      </c>
      <c r="I679" s="26">
        <v>10</v>
      </c>
      <c r="J679" s="26">
        <v>5</v>
      </c>
      <c r="K679" s="27">
        <v>2149294.3174999999</v>
      </c>
      <c r="L679" s="27">
        <v>5067115.5504000001</v>
      </c>
      <c r="M679" s="28">
        <v>4.1252999999999998E-2</v>
      </c>
      <c r="N679" s="29">
        <v>0.37622699999999998</v>
      </c>
      <c r="O679" s="25">
        <v>0.76</v>
      </c>
      <c r="P679" s="35">
        <v>78.539816000000002</v>
      </c>
      <c r="Q679" s="44" t="s">
        <v>398</v>
      </c>
      <c r="R679" s="44" t="s">
        <v>109</v>
      </c>
      <c r="S679" s="44" t="s">
        <v>52</v>
      </c>
      <c r="T679" s="44" t="s">
        <v>389</v>
      </c>
      <c r="U679" s="44">
        <v>-72.393996000000001</v>
      </c>
      <c r="V679" s="44">
        <v>5.3508630000000004</v>
      </c>
    </row>
    <row r="680" spans="1:22" ht="15.75" hidden="1" customHeight="1">
      <c r="A680" s="48" t="s">
        <v>214</v>
      </c>
      <c r="B680" s="24" t="s">
        <v>22</v>
      </c>
      <c r="C680" s="24" t="s">
        <v>345</v>
      </c>
      <c r="D680" s="25" t="s">
        <v>20</v>
      </c>
      <c r="E680" s="24">
        <v>12</v>
      </c>
      <c r="F680" s="24">
        <v>5</v>
      </c>
      <c r="G680" s="43">
        <v>0.46</v>
      </c>
      <c r="H680" s="43">
        <v>0.146423</v>
      </c>
      <c r="I680" s="26">
        <v>10</v>
      </c>
      <c r="J680" s="26">
        <v>5</v>
      </c>
      <c r="K680" s="27">
        <v>2149294.3174999999</v>
      </c>
      <c r="L680" s="27">
        <v>5067115.5504000001</v>
      </c>
      <c r="M680" s="28">
        <v>1.6839E-2</v>
      </c>
      <c r="N680" s="29">
        <v>0.15356800000000001</v>
      </c>
      <c r="O680" s="25">
        <v>0.76</v>
      </c>
      <c r="P680" s="35">
        <v>78.539816000000002</v>
      </c>
      <c r="Q680" s="44" t="s">
        <v>398</v>
      </c>
      <c r="R680" s="44" t="s">
        <v>109</v>
      </c>
      <c r="S680" s="44" t="s">
        <v>52</v>
      </c>
      <c r="T680" s="44" t="s">
        <v>389</v>
      </c>
      <c r="U680" s="44">
        <v>-72.393996000000001</v>
      </c>
      <c r="V680" s="44">
        <v>5.3508630000000004</v>
      </c>
    </row>
    <row r="681" spans="1:22" ht="15.75" hidden="1" customHeight="1">
      <c r="A681" s="48" t="s">
        <v>215</v>
      </c>
      <c r="B681" s="24" t="s">
        <v>22</v>
      </c>
      <c r="C681" s="24" t="s">
        <v>345</v>
      </c>
      <c r="D681" s="25" t="s">
        <v>20</v>
      </c>
      <c r="E681" s="24">
        <v>12</v>
      </c>
      <c r="F681" s="24">
        <v>5</v>
      </c>
      <c r="G681" s="43">
        <v>0.31</v>
      </c>
      <c r="H681" s="43">
        <v>9.8676E-2</v>
      </c>
      <c r="I681" s="26">
        <v>10</v>
      </c>
      <c r="J681" s="26">
        <v>5</v>
      </c>
      <c r="K681" s="27">
        <v>2149294.3174999999</v>
      </c>
      <c r="L681" s="27">
        <v>5067115.5504000001</v>
      </c>
      <c r="M681" s="28">
        <v>7.6470000000000002E-3</v>
      </c>
      <c r="N681" s="29">
        <v>6.9744E-2</v>
      </c>
      <c r="O681" s="25">
        <v>0.76</v>
      </c>
      <c r="P681" s="35">
        <v>78.539816000000002</v>
      </c>
      <c r="Q681" s="44" t="s">
        <v>398</v>
      </c>
      <c r="R681" s="44" t="s">
        <v>109</v>
      </c>
      <c r="S681" s="44" t="s">
        <v>52</v>
      </c>
      <c r="T681" s="44" t="s">
        <v>389</v>
      </c>
      <c r="U681" s="44">
        <v>-72.393996000000001</v>
      </c>
      <c r="V681" s="44">
        <v>5.3508630000000004</v>
      </c>
    </row>
    <row r="682" spans="1:22" ht="15.75" hidden="1" customHeight="1">
      <c r="A682" s="48" t="s">
        <v>216</v>
      </c>
      <c r="B682" s="24" t="s">
        <v>22</v>
      </c>
      <c r="C682" s="24" t="s">
        <v>345</v>
      </c>
      <c r="D682" s="25" t="s">
        <v>20</v>
      </c>
      <c r="E682" s="24">
        <v>12</v>
      </c>
      <c r="F682" s="24">
        <v>5</v>
      </c>
      <c r="G682" s="43">
        <v>0.87</v>
      </c>
      <c r="H682" s="43">
        <v>0.27693000000000001</v>
      </c>
      <c r="I682" s="26">
        <v>10</v>
      </c>
      <c r="J682" s="26">
        <v>5</v>
      </c>
      <c r="K682" s="27">
        <v>2149294.3174999999</v>
      </c>
      <c r="L682" s="27">
        <v>5067115.5504000001</v>
      </c>
      <c r="M682" s="28">
        <v>6.0232000000000001E-2</v>
      </c>
      <c r="N682" s="29">
        <v>0.54931799999999997</v>
      </c>
      <c r="O682" s="25">
        <v>0.76</v>
      </c>
      <c r="P682" s="35">
        <v>78.539816000000002</v>
      </c>
      <c r="Q682" s="44" t="s">
        <v>398</v>
      </c>
      <c r="R682" s="44" t="s">
        <v>109</v>
      </c>
      <c r="S682" s="44" t="s">
        <v>52</v>
      </c>
      <c r="T682" s="44" t="s">
        <v>389</v>
      </c>
      <c r="U682" s="44">
        <v>-72.393996000000001</v>
      </c>
      <c r="V682" s="44">
        <v>5.3508630000000004</v>
      </c>
    </row>
    <row r="683" spans="1:22" ht="15.75" hidden="1" customHeight="1">
      <c r="A683" s="48" t="s">
        <v>217</v>
      </c>
      <c r="B683" s="24" t="s">
        <v>22</v>
      </c>
      <c r="C683" s="24" t="s">
        <v>345</v>
      </c>
      <c r="D683" s="25" t="s">
        <v>20</v>
      </c>
      <c r="E683" s="24">
        <v>12</v>
      </c>
      <c r="F683" s="24">
        <v>5</v>
      </c>
      <c r="G683" s="43">
        <v>0.55000000000000004</v>
      </c>
      <c r="H683" s="43">
        <v>0.17507</v>
      </c>
      <c r="I683" s="26">
        <v>10</v>
      </c>
      <c r="J683" s="26">
        <v>5</v>
      </c>
      <c r="K683" s="27">
        <v>2149294.3174999999</v>
      </c>
      <c r="L683" s="27">
        <v>5067115.5504000001</v>
      </c>
      <c r="M683" s="28">
        <v>2.4072E-2</v>
      </c>
      <c r="N683" s="29">
        <v>0.21953800000000001</v>
      </c>
      <c r="O683" s="25">
        <v>0.76</v>
      </c>
      <c r="P683" s="35">
        <v>78.539816000000002</v>
      </c>
      <c r="Q683" s="44" t="s">
        <v>398</v>
      </c>
      <c r="R683" s="44" t="s">
        <v>109</v>
      </c>
      <c r="S683" s="44" t="s">
        <v>52</v>
      </c>
      <c r="T683" s="44" t="s">
        <v>389</v>
      </c>
      <c r="U683" s="44">
        <v>-72.393996000000001</v>
      </c>
      <c r="V683" s="44">
        <v>5.3508630000000004</v>
      </c>
    </row>
    <row r="684" spans="1:22" ht="15.75" hidden="1" customHeight="1">
      <c r="A684" s="48" t="s">
        <v>331</v>
      </c>
      <c r="B684" s="24" t="s">
        <v>22</v>
      </c>
      <c r="C684" s="24" t="s">
        <v>345</v>
      </c>
      <c r="D684" s="25" t="s">
        <v>20</v>
      </c>
      <c r="E684" s="24">
        <v>10</v>
      </c>
      <c r="F684" s="24">
        <v>4</v>
      </c>
      <c r="G684" s="43">
        <v>0.4</v>
      </c>
      <c r="H684" s="43">
        <v>0.12732399999999999</v>
      </c>
      <c r="I684" s="26">
        <v>8</v>
      </c>
      <c r="J684" s="26">
        <v>4</v>
      </c>
      <c r="K684" s="27">
        <v>2149307.6845</v>
      </c>
      <c r="L684" s="27">
        <v>5067111.2569000004</v>
      </c>
      <c r="M684" s="28">
        <v>1.2732E-2</v>
      </c>
      <c r="N684" s="67">
        <f>M684*E684*O684</f>
        <v>9.6763199999999994E-2</v>
      </c>
      <c r="O684" s="68">
        <v>0.76</v>
      </c>
      <c r="P684" s="68">
        <f>PI()*(J684^2)</f>
        <v>50.26548245743669</v>
      </c>
      <c r="Q684" s="44" t="s">
        <v>398</v>
      </c>
      <c r="R684" s="44" t="s">
        <v>109</v>
      </c>
      <c r="S684" s="42" t="s">
        <v>52</v>
      </c>
      <c r="T684" s="44" t="s">
        <v>389</v>
      </c>
      <c r="U684" s="44">
        <v>-72.394035000000002</v>
      </c>
      <c r="V684" s="44">
        <v>5.3509840000000004</v>
      </c>
    </row>
    <row r="685" spans="1:22" ht="15.75" hidden="1" customHeight="1">
      <c r="A685" s="48" t="s">
        <v>219</v>
      </c>
      <c r="B685" s="24" t="s">
        <v>168</v>
      </c>
      <c r="C685" s="24" t="s">
        <v>347</v>
      </c>
      <c r="D685" s="25" t="s">
        <v>169</v>
      </c>
      <c r="E685" s="24">
        <v>5</v>
      </c>
      <c r="F685" s="24">
        <v>2</v>
      </c>
      <c r="G685" s="43">
        <v>0.54</v>
      </c>
      <c r="H685" s="43">
        <v>0.17188700000000001</v>
      </c>
      <c r="I685" s="26">
        <v>5</v>
      </c>
      <c r="J685" s="26">
        <v>2.5</v>
      </c>
      <c r="K685" s="27">
        <v>2149317.213</v>
      </c>
      <c r="L685" s="27">
        <v>5067024.284</v>
      </c>
      <c r="M685" s="28">
        <v>2.3205E-2</v>
      </c>
      <c r="N685" s="29">
        <v>8.8178000000000006E-2</v>
      </c>
      <c r="O685" s="25">
        <v>0.76</v>
      </c>
      <c r="P685" s="35">
        <v>19.634954</v>
      </c>
      <c r="Q685" s="44" t="s">
        <v>398</v>
      </c>
      <c r="R685" s="44" t="s">
        <v>109</v>
      </c>
      <c r="S685" s="44" t="s">
        <v>21</v>
      </c>
      <c r="T685" s="44" t="s">
        <v>389</v>
      </c>
      <c r="U685" s="44">
        <v>-72.394819999999996</v>
      </c>
      <c r="V685" s="44">
        <v>5.3510710000000001</v>
      </c>
    </row>
    <row r="686" spans="1:22" ht="15.75" hidden="1" customHeight="1">
      <c r="A686" s="48" t="s">
        <v>220</v>
      </c>
      <c r="B686" s="24" t="s">
        <v>27</v>
      </c>
      <c r="C686" s="24" t="s">
        <v>343</v>
      </c>
      <c r="D686" s="25" t="s">
        <v>326</v>
      </c>
      <c r="E686" s="24">
        <v>9</v>
      </c>
      <c r="F686" s="24">
        <v>3</v>
      </c>
      <c r="G686" s="43">
        <v>0.7</v>
      </c>
      <c r="H686" s="43">
        <v>0.22281699999999999</v>
      </c>
      <c r="I686" s="26">
        <v>8</v>
      </c>
      <c r="J686" s="26">
        <v>4</v>
      </c>
      <c r="K686" s="27">
        <v>2149322.0120000001</v>
      </c>
      <c r="L686" s="27">
        <v>5067018.9230000004</v>
      </c>
      <c r="M686" s="28">
        <v>3.8993E-2</v>
      </c>
      <c r="N686" s="29">
        <v>0.266712</v>
      </c>
      <c r="O686" s="25">
        <v>0.76</v>
      </c>
      <c r="P686" s="35">
        <v>50.265481999999999</v>
      </c>
      <c r="Q686" s="44" t="s">
        <v>398</v>
      </c>
      <c r="R686" s="44" t="s">
        <v>109</v>
      </c>
      <c r="S686" s="44" t="s">
        <v>52</v>
      </c>
      <c r="T686" s="44" t="s">
        <v>389</v>
      </c>
      <c r="U686" s="44">
        <v>-72.394868000000002</v>
      </c>
      <c r="V686" s="44">
        <v>5.3511139999999999</v>
      </c>
    </row>
    <row r="687" spans="1:22" ht="15.75" hidden="1" customHeight="1">
      <c r="A687" s="48" t="s">
        <v>221</v>
      </c>
      <c r="B687" s="24" t="s">
        <v>27</v>
      </c>
      <c r="C687" s="24" t="s">
        <v>343</v>
      </c>
      <c r="D687" s="25" t="s">
        <v>326</v>
      </c>
      <c r="E687" s="24">
        <v>9</v>
      </c>
      <c r="F687" s="24">
        <v>3</v>
      </c>
      <c r="G687" s="43">
        <v>0.46</v>
      </c>
      <c r="H687" s="43">
        <v>0.146423</v>
      </c>
      <c r="I687" s="26">
        <v>8</v>
      </c>
      <c r="J687" s="26">
        <v>4</v>
      </c>
      <c r="K687" s="27">
        <v>2149322.0120000001</v>
      </c>
      <c r="L687" s="27">
        <v>5067018.9230000004</v>
      </c>
      <c r="M687" s="28">
        <v>1.6839E-2</v>
      </c>
      <c r="N687" s="29">
        <v>0.115176</v>
      </c>
      <c r="O687" s="25">
        <v>0.76</v>
      </c>
      <c r="P687" s="35">
        <v>50.265481999999999</v>
      </c>
      <c r="Q687" s="44" t="s">
        <v>398</v>
      </c>
      <c r="R687" s="44" t="s">
        <v>109</v>
      </c>
      <c r="S687" s="44" t="s">
        <v>52</v>
      </c>
      <c r="T687" s="44" t="s">
        <v>389</v>
      </c>
      <c r="U687" s="44">
        <v>-72.394868000000002</v>
      </c>
      <c r="V687" s="44">
        <v>5.3511139999999999</v>
      </c>
    </row>
    <row r="688" spans="1:22" ht="15.75" hidden="1" customHeight="1">
      <c r="A688" s="48" t="s">
        <v>332</v>
      </c>
      <c r="B688" s="24" t="s">
        <v>26</v>
      </c>
      <c r="C688" s="24" t="s">
        <v>357</v>
      </c>
      <c r="D688" s="25" t="s">
        <v>326</v>
      </c>
      <c r="E688" s="24">
        <v>10</v>
      </c>
      <c r="F688" s="24">
        <v>3</v>
      </c>
      <c r="G688" s="43">
        <v>0.4</v>
      </c>
      <c r="H688" s="43">
        <v>0.12732399999999999</v>
      </c>
      <c r="I688" s="26">
        <v>10</v>
      </c>
      <c r="J688" s="26">
        <v>5</v>
      </c>
      <c r="K688" s="27">
        <v>2149340.2829999998</v>
      </c>
      <c r="L688" s="27">
        <v>5067050.6320000002</v>
      </c>
      <c r="M688" s="28">
        <v>1.2732E-2</v>
      </c>
      <c r="N688" s="29">
        <v>9.6766000000000005E-2</v>
      </c>
      <c r="O688" s="25">
        <v>0.76</v>
      </c>
      <c r="P688" s="35">
        <v>78.539816000000002</v>
      </c>
      <c r="Q688" s="44" t="s">
        <v>398</v>
      </c>
      <c r="R688" s="44" t="s">
        <v>402</v>
      </c>
      <c r="S688" s="44" t="s">
        <v>21</v>
      </c>
      <c r="T688" s="44" t="s">
        <v>389</v>
      </c>
      <c r="U688" s="44">
        <v>-72.394582</v>
      </c>
      <c r="V688" s="44">
        <v>5.3512789999999999</v>
      </c>
    </row>
    <row r="689" spans="1:22" ht="15.75" hidden="1" customHeight="1">
      <c r="A689" s="48" t="s">
        <v>222</v>
      </c>
      <c r="B689" s="24" t="s">
        <v>22</v>
      </c>
      <c r="C689" s="24" t="s">
        <v>345</v>
      </c>
      <c r="D689" s="25" t="s">
        <v>20</v>
      </c>
      <c r="E689" s="24">
        <v>12</v>
      </c>
      <c r="F689" s="24">
        <v>5</v>
      </c>
      <c r="G689" s="43">
        <v>0.86</v>
      </c>
      <c r="H689" s="43">
        <v>0.27374700000000002</v>
      </c>
      <c r="I689" s="26">
        <v>10</v>
      </c>
      <c r="J689" s="26">
        <v>5</v>
      </c>
      <c r="K689" s="27">
        <v>2149344.9950000001</v>
      </c>
      <c r="L689" s="27">
        <v>5067061.9069999997</v>
      </c>
      <c r="M689" s="28">
        <v>5.8854999999999998E-2</v>
      </c>
      <c r="N689" s="29">
        <v>0.53676199999999996</v>
      </c>
      <c r="O689" s="25">
        <v>0.76</v>
      </c>
      <c r="P689" s="35">
        <v>78.539816000000002</v>
      </c>
      <c r="Q689" s="44" t="s">
        <v>398</v>
      </c>
      <c r="R689" s="44" t="s">
        <v>402</v>
      </c>
      <c r="S689" s="44" t="s">
        <v>21</v>
      </c>
      <c r="T689" s="44" t="s">
        <v>389</v>
      </c>
      <c r="U689" s="44">
        <v>-72.394480000000001</v>
      </c>
      <c r="V689" s="44">
        <v>5.3513219999999997</v>
      </c>
    </row>
    <row r="690" spans="1:22" ht="15.75" hidden="1" customHeight="1">
      <c r="A690" s="48" t="s">
        <v>223</v>
      </c>
      <c r="B690" s="24" t="s">
        <v>22</v>
      </c>
      <c r="C690" s="24" t="s">
        <v>345</v>
      </c>
      <c r="D690" s="25" t="s">
        <v>20</v>
      </c>
      <c r="E690" s="24">
        <v>12</v>
      </c>
      <c r="F690" s="24">
        <v>5</v>
      </c>
      <c r="G690" s="43">
        <v>0.72</v>
      </c>
      <c r="H690" s="43">
        <v>0.229183</v>
      </c>
      <c r="I690" s="26">
        <v>10</v>
      </c>
      <c r="J690" s="26">
        <v>5</v>
      </c>
      <c r="K690" s="27">
        <v>2149344.9950000001</v>
      </c>
      <c r="L690" s="27">
        <v>5067061.9069999997</v>
      </c>
      <c r="M690" s="28">
        <v>4.1252999999999998E-2</v>
      </c>
      <c r="N690" s="29">
        <v>0.37622699999999998</v>
      </c>
      <c r="O690" s="25">
        <v>0.76</v>
      </c>
      <c r="P690" s="35">
        <v>78.539816000000002</v>
      </c>
      <c r="Q690" s="44" t="s">
        <v>398</v>
      </c>
      <c r="R690" s="44" t="s">
        <v>402</v>
      </c>
      <c r="S690" s="44" t="s">
        <v>21</v>
      </c>
      <c r="T690" s="44" t="s">
        <v>389</v>
      </c>
      <c r="U690" s="44">
        <v>-72.394480000000001</v>
      </c>
      <c r="V690" s="44">
        <v>5.3513219999999997</v>
      </c>
    </row>
    <row r="691" spans="1:22" ht="15.75" hidden="1" customHeight="1">
      <c r="A691" s="48" t="s">
        <v>224</v>
      </c>
      <c r="B691" s="24" t="s">
        <v>22</v>
      </c>
      <c r="C691" s="24" t="s">
        <v>345</v>
      </c>
      <c r="D691" s="25" t="s">
        <v>20</v>
      </c>
      <c r="E691" s="24">
        <v>12</v>
      </c>
      <c r="F691" s="24">
        <v>5</v>
      </c>
      <c r="G691" s="43">
        <v>0.74</v>
      </c>
      <c r="H691" s="43">
        <v>0.23554900000000001</v>
      </c>
      <c r="I691" s="26">
        <v>10</v>
      </c>
      <c r="J691" s="26">
        <v>5</v>
      </c>
      <c r="K691" s="27">
        <v>2149344.9950000001</v>
      </c>
      <c r="L691" s="27">
        <v>5067061.9069999997</v>
      </c>
      <c r="M691" s="28">
        <v>4.3576999999999998E-2</v>
      </c>
      <c r="N691" s="29">
        <v>0.39741900000000002</v>
      </c>
      <c r="O691" s="25">
        <v>0.76</v>
      </c>
      <c r="P691" s="35">
        <v>78.539816000000002</v>
      </c>
      <c r="Q691" s="44" t="s">
        <v>398</v>
      </c>
      <c r="R691" s="44" t="s">
        <v>402</v>
      </c>
      <c r="S691" s="44" t="s">
        <v>21</v>
      </c>
      <c r="T691" s="44" t="s">
        <v>389</v>
      </c>
      <c r="U691" s="44">
        <v>-72.394480000000001</v>
      </c>
      <c r="V691" s="44">
        <v>5.3513219999999997</v>
      </c>
    </row>
    <row r="692" spans="1:22" ht="15.75" hidden="1" customHeight="1">
      <c r="A692" s="48" t="s">
        <v>225</v>
      </c>
      <c r="B692" s="24" t="s">
        <v>19</v>
      </c>
      <c r="C692" s="24" t="s">
        <v>335</v>
      </c>
      <c r="D692" s="25" t="s">
        <v>20</v>
      </c>
      <c r="E692" s="24">
        <v>9</v>
      </c>
      <c r="F692" s="24">
        <v>4</v>
      </c>
      <c r="G692" s="43">
        <v>0.46</v>
      </c>
      <c r="H692" s="43">
        <v>0.146423</v>
      </c>
      <c r="I692" s="26">
        <v>7</v>
      </c>
      <c r="J692" s="26">
        <v>3.5</v>
      </c>
      <c r="K692" s="27">
        <v>2149329.3369999998</v>
      </c>
      <c r="L692" s="27">
        <v>5067060.3080000002</v>
      </c>
      <c r="M692" s="28">
        <v>1.6839E-2</v>
      </c>
      <c r="N692" s="29">
        <v>0.115176</v>
      </c>
      <c r="O692" s="25">
        <v>0.76</v>
      </c>
      <c r="P692" s="35">
        <v>38.48451</v>
      </c>
      <c r="Q692" s="44" t="s">
        <v>398</v>
      </c>
      <c r="R692" s="44" t="s">
        <v>109</v>
      </c>
      <c r="S692" s="44" t="s">
        <v>21</v>
      </c>
      <c r="T692" s="44" t="s">
        <v>389</v>
      </c>
      <c r="U692" s="44">
        <v>-72.394493999999995</v>
      </c>
      <c r="V692" s="44">
        <v>5.3511800000000003</v>
      </c>
    </row>
    <row r="693" spans="1:22" ht="15.75" customHeight="1">
      <c r="A693" s="48" t="s">
        <v>54</v>
      </c>
      <c r="B693" s="24" t="s">
        <v>22</v>
      </c>
      <c r="C693" s="24" t="s">
        <v>345</v>
      </c>
      <c r="D693" s="25" t="s">
        <v>20</v>
      </c>
      <c r="E693" s="24">
        <v>9</v>
      </c>
      <c r="F693" s="24">
        <v>2</v>
      </c>
      <c r="G693" s="43">
        <v>0.56999999999999995</v>
      </c>
      <c r="H693" s="43">
        <v>0.18143699999999999</v>
      </c>
      <c r="I693" s="26">
        <v>7</v>
      </c>
      <c r="J693" s="26">
        <v>3.5</v>
      </c>
      <c r="K693" s="27">
        <v>2149389</v>
      </c>
      <c r="L693" s="27">
        <v>5067058.2280000001</v>
      </c>
      <c r="M693" s="28">
        <v>2.5855E-2</v>
      </c>
      <c r="N693" s="29">
        <v>0.176846</v>
      </c>
      <c r="O693" s="25">
        <v>0.76</v>
      </c>
      <c r="P693" s="35">
        <v>38.48451</v>
      </c>
      <c r="Q693" s="44" t="s">
        <v>398</v>
      </c>
      <c r="R693" s="44" t="s">
        <v>403</v>
      </c>
      <c r="S693" s="44" t="s">
        <v>21</v>
      </c>
      <c r="T693" s="44" t="s">
        <v>389</v>
      </c>
      <c r="U693" s="44">
        <v>-72.394513000000003</v>
      </c>
      <c r="V693" s="44">
        <v>5.3517200000000003</v>
      </c>
    </row>
    <row r="694" spans="1:22" ht="15.75" hidden="1" customHeight="1">
      <c r="A694" s="48" t="s">
        <v>226</v>
      </c>
      <c r="B694" s="24" t="s">
        <v>30</v>
      </c>
      <c r="C694" s="24" t="s">
        <v>349</v>
      </c>
      <c r="D694" s="25" t="s">
        <v>31</v>
      </c>
      <c r="E694" s="24">
        <v>10</v>
      </c>
      <c r="F694" s="24">
        <v>4</v>
      </c>
      <c r="G694" s="43">
        <v>0.57999999999999996</v>
      </c>
      <c r="H694" s="43">
        <v>0.18462000000000001</v>
      </c>
      <c r="I694" s="26">
        <v>8</v>
      </c>
      <c r="J694" s="26">
        <v>4</v>
      </c>
      <c r="K694" s="27">
        <v>2149327.0589999999</v>
      </c>
      <c r="L694" s="27">
        <v>5067055.9869999997</v>
      </c>
      <c r="M694" s="28">
        <v>2.6769999999999999E-2</v>
      </c>
      <c r="N694" s="29">
        <v>0.20345099999999999</v>
      </c>
      <c r="O694" s="25">
        <v>0.76</v>
      </c>
      <c r="P694" s="35">
        <v>50.265481999999999</v>
      </c>
      <c r="Q694" s="44" t="s">
        <v>398</v>
      </c>
      <c r="R694" s="44" t="s">
        <v>109</v>
      </c>
      <c r="S694" s="44" t="s">
        <v>21</v>
      </c>
      <c r="T694" s="44" t="s">
        <v>389</v>
      </c>
      <c r="U694" s="44">
        <v>-72.394532999999996</v>
      </c>
      <c r="V694" s="44">
        <v>5.3511600000000001</v>
      </c>
    </row>
    <row r="695" spans="1:22" ht="15.75" hidden="1" customHeight="1">
      <c r="A695" s="48" t="s">
        <v>227</v>
      </c>
      <c r="B695" s="24" t="s">
        <v>22</v>
      </c>
      <c r="C695" s="24" t="s">
        <v>345</v>
      </c>
      <c r="D695" s="25" t="s">
        <v>20</v>
      </c>
      <c r="E695" s="24">
        <v>10</v>
      </c>
      <c r="F695" s="24">
        <v>5</v>
      </c>
      <c r="G695" s="43">
        <v>1.1399999999999999</v>
      </c>
      <c r="H695" s="43">
        <v>0.362873</v>
      </c>
      <c r="I695" s="26">
        <v>12</v>
      </c>
      <c r="J695" s="26">
        <v>6</v>
      </c>
      <c r="K695" s="27">
        <v>2149324.5274</v>
      </c>
      <c r="L695" s="27">
        <v>5067076.6706999997</v>
      </c>
      <c r="M695" s="28">
        <v>0.103419</v>
      </c>
      <c r="N695" s="29">
        <v>0.78598400000000002</v>
      </c>
      <c r="O695" s="25">
        <v>0.76</v>
      </c>
      <c r="P695" s="35">
        <v>113.097336</v>
      </c>
      <c r="Q695" s="44" t="s">
        <v>398</v>
      </c>
      <c r="R695" s="44" t="s">
        <v>109</v>
      </c>
      <c r="S695" s="44" t="s">
        <v>52</v>
      </c>
      <c r="T695" s="44" t="s">
        <v>389</v>
      </c>
      <c r="U695" s="44">
        <v>-72.394346999999996</v>
      </c>
      <c r="V695" s="44">
        <v>5.3511369999999996</v>
      </c>
    </row>
    <row r="696" spans="1:22" ht="15.75" hidden="1" customHeight="1">
      <c r="A696" s="48" t="s">
        <v>228</v>
      </c>
      <c r="B696" s="24" t="s">
        <v>22</v>
      </c>
      <c r="C696" s="24" t="s">
        <v>345</v>
      </c>
      <c r="D696" s="25" t="s">
        <v>20</v>
      </c>
      <c r="E696" s="24">
        <v>10</v>
      </c>
      <c r="F696" s="24">
        <v>5</v>
      </c>
      <c r="G696" s="43">
        <v>0.91</v>
      </c>
      <c r="H696" s="43">
        <v>0.28966199999999998</v>
      </c>
      <c r="I696" s="26">
        <v>12</v>
      </c>
      <c r="J696" s="26">
        <v>6</v>
      </c>
      <c r="K696" s="27">
        <v>2149324.5274</v>
      </c>
      <c r="L696" s="27">
        <v>5067076.6706999997</v>
      </c>
      <c r="M696" s="28">
        <v>6.5897999999999998E-2</v>
      </c>
      <c r="N696" s="29">
        <v>0.50082599999999999</v>
      </c>
      <c r="O696" s="25">
        <v>0.76</v>
      </c>
      <c r="P696" s="35">
        <v>113.097336</v>
      </c>
      <c r="Q696" s="44" t="s">
        <v>398</v>
      </c>
      <c r="R696" s="44" t="s">
        <v>109</v>
      </c>
      <c r="S696" s="44" t="s">
        <v>52</v>
      </c>
      <c r="T696" s="44" t="s">
        <v>389</v>
      </c>
      <c r="U696" s="44">
        <v>-72.394346999999996</v>
      </c>
      <c r="V696" s="44">
        <v>5.3511369999999996</v>
      </c>
    </row>
    <row r="697" spans="1:22" ht="15.75" customHeight="1">
      <c r="A697" s="48" t="s">
        <v>56</v>
      </c>
      <c r="B697" s="24" t="s">
        <v>55</v>
      </c>
      <c r="C697" s="24" t="s">
        <v>325</v>
      </c>
      <c r="D697" s="25" t="s">
        <v>326</v>
      </c>
      <c r="E697" s="24">
        <v>10</v>
      </c>
      <c r="F697" s="24">
        <v>4</v>
      </c>
      <c r="G697" s="43">
        <v>0.34</v>
      </c>
      <c r="H697" s="43">
        <v>0.108225</v>
      </c>
      <c r="I697" s="26">
        <v>9</v>
      </c>
      <c r="J697" s="26">
        <v>4.5</v>
      </c>
      <c r="K697" s="27">
        <v>2149389.4169999999</v>
      </c>
      <c r="L697" s="27">
        <v>5067061.2189999996</v>
      </c>
      <c r="M697" s="28">
        <v>9.1990000000000006E-3</v>
      </c>
      <c r="N697" s="29">
        <v>6.9914000000000004E-2</v>
      </c>
      <c r="O697" s="25">
        <v>0.76</v>
      </c>
      <c r="P697" s="35">
        <v>63.617251000000003</v>
      </c>
      <c r="Q697" s="44" t="s">
        <v>398</v>
      </c>
      <c r="R697" s="44" t="s">
        <v>403</v>
      </c>
      <c r="S697" s="44" t="s">
        <v>21</v>
      </c>
      <c r="T697" s="44" t="s">
        <v>389</v>
      </c>
      <c r="U697" s="44">
        <v>-72.394486000000001</v>
      </c>
      <c r="V697" s="44">
        <v>5.3517239999999999</v>
      </c>
    </row>
    <row r="698" spans="1:22" ht="15.75" hidden="1" customHeight="1">
      <c r="A698" s="48" t="s">
        <v>229</v>
      </c>
      <c r="B698" s="24" t="s">
        <v>100</v>
      </c>
      <c r="C698" s="24" t="s">
        <v>334</v>
      </c>
      <c r="D698" s="25" t="s">
        <v>101</v>
      </c>
      <c r="E698" s="24">
        <v>10</v>
      </c>
      <c r="F698" s="24">
        <v>4</v>
      </c>
      <c r="G698" s="43">
        <v>0.67</v>
      </c>
      <c r="H698" s="43">
        <v>0.21326800000000001</v>
      </c>
      <c r="I698" s="26">
        <v>9</v>
      </c>
      <c r="J698" s="26">
        <v>4.5</v>
      </c>
      <c r="K698" s="27">
        <v>2149330.4715</v>
      </c>
      <c r="L698" s="27">
        <v>5067071.8273</v>
      </c>
      <c r="M698" s="28">
        <v>3.5721999999999997E-2</v>
      </c>
      <c r="N698" s="29">
        <v>0.27149000000000001</v>
      </c>
      <c r="O698" s="25">
        <v>0.76</v>
      </c>
      <c r="P698" s="35">
        <v>63.617251000000003</v>
      </c>
      <c r="Q698" s="44" t="s">
        <v>398</v>
      </c>
      <c r="R698" s="44" t="s">
        <v>109</v>
      </c>
      <c r="S698" s="44" t="s">
        <v>21</v>
      </c>
      <c r="T698" s="44" t="s">
        <v>389</v>
      </c>
      <c r="U698" s="44">
        <v>-72.394390000000001</v>
      </c>
      <c r="V698" s="44">
        <v>5.3511899999999999</v>
      </c>
    </row>
    <row r="699" spans="1:22" ht="15.75" hidden="1" customHeight="1">
      <c r="A699" s="48" t="s">
        <v>230</v>
      </c>
      <c r="B699" s="24" t="s">
        <v>100</v>
      </c>
      <c r="C699" s="24" t="s">
        <v>334</v>
      </c>
      <c r="D699" s="25" t="s">
        <v>101</v>
      </c>
      <c r="E699" s="24">
        <v>10</v>
      </c>
      <c r="F699" s="24">
        <v>4</v>
      </c>
      <c r="G699" s="43">
        <v>0.64</v>
      </c>
      <c r="H699" s="43">
        <v>0.20371800000000001</v>
      </c>
      <c r="I699" s="26">
        <v>9</v>
      </c>
      <c r="J699" s="26">
        <v>4.5</v>
      </c>
      <c r="K699" s="27">
        <v>2149330.4715</v>
      </c>
      <c r="L699" s="27">
        <v>5067071.8273</v>
      </c>
      <c r="M699" s="28">
        <v>3.2594999999999999E-2</v>
      </c>
      <c r="N699" s="29">
        <v>0.247721</v>
      </c>
      <c r="O699" s="25">
        <v>0.76</v>
      </c>
      <c r="P699" s="35">
        <v>63.617251000000003</v>
      </c>
      <c r="Q699" s="44" t="s">
        <v>398</v>
      </c>
      <c r="R699" s="44" t="s">
        <v>109</v>
      </c>
      <c r="S699" s="44" t="s">
        <v>21</v>
      </c>
      <c r="T699" s="44" t="s">
        <v>389</v>
      </c>
      <c r="U699" s="44">
        <v>-72.394390000000001</v>
      </c>
      <c r="V699" s="44">
        <v>5.3511899999999999</v>
      </c>
    </row>
    <row r="700" spans="1:22" ht="15.75" hidden="1" customHeight="1">
      <c r="A700" s="48" t="s">
        <v>232</v>
      </c>
      <c r="B700" s="24" t="s">
        <v>60</v>
      </c>
      <c r="C700" s="24" t="s">
        <v>398</v>
      </c>
      <c r="D700" s="25" t="s">
        <v>398</v>
      </c>
      <c r="E700" s="24">
        <v>10</v>
      </c>
      <c r="F700" s="24">
        <v>4</v>
      </c>
      <c r="G700" s="43">
        <v>0.61</v>
      </c>
      <c r="H700" s="43">
        <v>0.19416900000000001</v>
      </c>
      <c r="I700" s="26" t="s">
        <v>398</v>
      </c>
      <c r="J700" s="26">
        <v>0</v>
      </c>
      <c r="K700" s="27">
        <v>2149306.1351000001</v>
      </c>
      <c r="L700" s="27">
        <v>5067095.0752999997</v>
      </c>
      <c r="M700" s="28">
        <v>2.9610999999999998E-2</v>
      </c>
      <c r="N700" s="29">
        <v>0.22504199999999999</v>
      </c>
      <c r="O700" s="25">
        <v>0.76</v>
      </c>
      <c r="P700" s="35">
        <v>0</v>
      </c>
      <c r="Q700" s="44" t="s">
        <v>398</v>
      </c>
      <c r="R700" s="44" t="s">
        <v>109</v>
      </c>
      <c r="S700" s="44" t="s">
        <v>52</v>
      </c>
      <c r="T700" s="44" t="s">
        <v>324</v>
      </c>
      <c r="U700" s="44">
        <v>-72.394181000000003</v>
      </c>
      <c r="V700" s="44">
        <v>5.3509700000000002</v>
      </c>
    </row>
    <row r="701" spans="1:22" ht="15.75" hidden="1" customHeight="1">
      <c r="A701" s="48" t="s">
        <v>233</v>
      </c>
      <c r="B701" s="24" t="s">
        <v>60</v>
      </c>
      <c r="C701" s="24" t="s">
        <v>398</v>
      </c>
      <c r="D701" s="25" t="s">
        <v>398</v>
      </c>
      <c r="E701" s="24">
        <v>10</v>
      </c>
      <c r="F701" s="24">
        <v>4</v>
      </c>
      <c r="G701" s="43">
        <v>1.33</v>
      </c>
      <c r="H701" s="43">
        <v>0.42335200000000001</v>
      </c>
      <c r="I701" s="26" t="s">
        <v>398</v>
      </c>
      <c r="J701" s="26">
        <v>0</v>
      </c>
      <c r="K701" s="27">
        <v>2149306.1351000001</v>
      </c>
      <c r="L701" s="27">
        <v>5067095.0752999997</v>
      </c>
      <c r="M701" s="28">
        <v>0.140765</v>
      </c>
      <c r="N701" s="29">
        <v>1.0698110000000001</v>
      </c>
      <c r="O701" s="25">
        <v>0.76</v>
      </c>
      <c r="P701" s="35">
        <v>0</v>
      </c>
      <c r="Q701" s="44" t="s">
        <v>398</v>
      </c>
      <c r="R701" s="44" t="s">
        <v>109</v>
      </c>
      <c r="S701" s="44" t="s">
        <v>52</v>
      </c>
      <c r="T701" s="44" t="s">
        <v>324</v>
      </c>
      <c r="U701" s="44">
        <v>-72.394181000000003</v>
      </c>
      <c r="V701" s="44">
        <v>5.3509700000000002</v>
      </c>
    </row>
    <row r="702" spans="1:22" ht="15.75" customHeight="1">
      <c r="A702" s="48" t="s">
        <v>57</v>
      </c>
      <c r="B702" s="24" t="s">
        <v>55</v>
      </c>
      <c r="C702" s="24" t="s">
        <v>325</v>
      </c>
      <c r="D702" s="25" t="s">
        <v>326</v>
      </c>
      <c r="E702" s="24">
        <v>12</v>
      </c>
      <c r="F702" s="24" t="s">
        <v>398</v>
      </c>
      <c r="G702" s="43">
        <v>0.46</v>
      </c>
      <c r="H702" s="43">
        <v>0.146423</v>
      </c>
      <c r="I702" s="26">
        <v>9</v>
      </c>
      <c r="J702" s="26">
        <v>4.5</v>
      </c>
      <c r="K702" s="27">
        <v>2149389.7239999999</v>
      </c>
      <c r="L702" s="27">
        <v>5067061.6320000002</v>
      </c>
      <c r="M702" s="28">
        <v>1.6839E-2</v>
      </c>
      <c r="N702" s="29">
        <v>0.15356800000000001</v>
      </c>
      <c r="O702" s="25">
        <v>0.76</v>
      </c>
      <c r="P702" s="35">
        <v>63.617251000000003</v>
      </c>
      <c r="Q702" s="44" t="s">
        <v>398</v>
      </c>
      <c r="R702" s="44" t="s">
        <v>403</v>
      </c>
      <c r="S702" s="44" t="s">
        <v>21</v>
      </c>
      <c r="T702" s="44" t="s">
        <v>324</v>
      </c>
      <c r="U702" s="44">
        <v>-72.394481999999996</v>
      </c>
      <c r="V702" s="44">
        <v>5.3517270000000003</v>
      </c>
    </row>
    <row r="703" spans="1:22" ht="15.75" hidden="1" customHeight="1">
      <c r="A703" s="48" t="s">
        <v>234</v>
      </c>
      <c r="B703" s="24" t="s">
        <v>26</v>
      </c>
      <c r="C703" s="24" t="s">
        <v>357</v>
      </c>
      <c r="D703" s="25" t="s">
        <v>326</v>
      </c>
      <c r="E703" s="24">
        <v>13</v>
      </c>
      <c r="F703" s="24">
        <v>5</v>
      </c>
      <c r="G703" s="43">
        <v>1.01</v>
      </c>
      <c r="H703" s="43">
        <v>0.32149299999999997</v>
      </c>
      <c r="I703" s="26">
        <v>10</v>
      </c>
      <c r="J703" s="26">
        <v>5</v>
      </c>
      <c r="K703" s="27">
        <v>2149256.6616000002</v>
      </c>
      <c r="L703" s="27">
        <v>5067147.1830000002</v>
      </c>
      <c r="M703" s="28">
        <v>8.1176999999999999E-2</v>
      </c>
      <c r="N703" s="29">
        <v>0.80202899999999999</v>
      </c>
      <c r="O703" s="25">
        <v>0.76</v>
      </c>
      <c r="P703" s="35">
        <v>78.539816000000002</v>
      </c>
      <c r="Q703" s="44" t="s">
        <v>398</v>
      </c>
      <c r="R703" s="44" t="s">
        <v>109</v>
      </c>
      <c r="S703" s="44" t="s">
        <v>21</v>
      </c>
      <c r="T703" s="44" t="s">
        <v>389</v>
      </c>
      <c r="U703" s="44">
        <v>-72.393710999999996</v>
      </c>
      <c r="V703" s="44">
        <v>5.3505219999999998</v>
      </c>
    </row>
    <row r="704" spans="1:22" ht="15.75" hidden="1" customHeight="1">
      <c r="A704" s="48" t="s">
        <v>235</v>
      </c>
      <c r="B704" s="24" t="s">
        <v>191</v>
      </c>
      <c r="C704" s="24" t="s">
        <v>352</v>
      </c>
      <c r="D704" s="25" t="s">
        <v>130</v>
      </c>
      <c r="E704" s="24">
        <v>4</v>
      </c>
      <c r="F704" s="24">
        <v>2</v>
      </c>
      <c r="G704" s="43">
        <v>0.3</v>
      </c>
      <c r="H704" s="43">
        <v>9.5492999999999995E-2</v>
      </c>
      <c r="I704" s="26">
        <v>2</v>
      </c>
      <c r="J704" s="26">
        <v>1</v>
      </c>
      <c r="K704" s="27">
        <v>2149241.5758000002</v>
      </c>
      <c r="L704" s="27">
        <v>5067158.9143000003</v>
      </c>
      <c r="M704" s="28">
        <v>7.162E-3</v>
      </c>
      <c r="N704" s="29">
        <v>2.1772E-2</v>
      </c>
      <c r="O704" s="25">
        <v>0.76</v>
      </c>
      <c r="P704" s="35">
        <v>3.1415929999999999</v>
      </c>
      <c r="Q704" s="44" t="s">
        <v>398</v>
      </c>
      <c r="R704" s="44" t="s">
        <v>109</v>
      </c>
      <c r="S704" s="44" t="s">
        <v>21</v>
      </c>
      <c r="T704" s="44" t="s">
        <v>389</v>
      </c>
      <c r="U704" s="44">
        <v>-72.393604999999994</v>
      </c>
      <c r="V704" s="44">
        <v>5.3503850000000002</v>
      </c>
    </row>
    <row r="705" spans="1:22" ht="15.75" hidden="1" customHeight="1">
      <c r="A705" s="48" t="s">
        <v>236</v>
      </c>
      <c r="B705" s="24" t="s">
        <v>107</v>
      </c>
      <c r="C705" s="24" t="s">
        <v>355</v>
      </c>
      <c r="D705" s="25" t="s">
        <v>31</v>
      </c>
      <c r="E705" s="24">
        <v>10</v>
      </c>
      <c r="F705" s="24">
        <v>4</v>
      </c>
      <c r="G705" s="43">
        <v>0.48</v>
      </c>
      <c r="H705" s="43">
        <v>0.15278900000000001</v>
      </c>
      <c r="I705" s="26">
        <v>12</v>
      </c>
      <c r="J705" s="26">
        <v>6</v>
      </c>
      <c r="K705" s="27">
        <v>2149239.2242999999</v>
      </c>
      <c r="L705" s="27">
        <v>5067143.6032999996</v>
      </c>
      <c r="M705" s="28">
        <v>1.8335000000000001E-2</v>
      </c>
      <c r="N705" s="29">
        <v>0.13934299999999999</v>
      </c>
      <c r="O705" s="25">
        <v>0.76</v>
      </c>
      <c r="P705" s="35">
        <v>113.097336</v>
      </c>
      <c r="Q705" s="44" t="s">
        <v>398</v>
      </c>
      <c r="R705" s="44" t="s">
        <v>109</v>
      </c>
      <c r="S705" s="44" t="s">
        <v>52</v>
      </c>
      <c r="T705" s="44" t="s">
        <v>389</v>
      </c>
      <c r="U705" s="44">
        <v>-72.393743000000001</v>
      </c>
      <c r="V705" s="44">
        <v>5.3503639999999999</v>
      </c>
    </row>
    <row r="706" spans="1:22" ht="15.75" hidden="1" customHeight="1">
      <c r="A706" s="49" t="s">
        <v>237</v>
      </c>
      <c r="B706" s="28" t="s">
        <v>168</v>
      </c>
      <c r="C706" s="28" t="s">
        <v>347</v>
      </c>
      <c r="D706" s="25" t="s">
        <v>169</v>
      </c>
      <c r="E706" s="24">
        <v>6</v>
      </c>
      <c r="F706" s="24">
        <v>2</v>
      </c>
      <c r="G706" s="43">
        <v>0.3</v>
      </c>
      <c r="H706" s="43">
        <v>9.5492999999999995E-2</v>
      </c>
      <c r="I706" s="26">
        <v>5</v>
      </c>
      <c r="J706" s="26">
        <v>2.5</v>
      </c>
      <c r="K706" s="27">
        <v>2149234.0189999999</v>
      </c>
      <c r="L706" s="27">
        <v>5067144.9165000003</v>
      </c>
      <c r="M706" s="28">
        <v>7.162E-3</v>
      </c>
      <c r="N706" s="29">
        <v>3.2659000000000001E-2</v>
      </c>
      <c r="O706" s="25">
        <v>0.76</v>
      </c>
      <c r="P706" s="35">
        <v>19.634954</v>
      </c>
      <c r="Q706" s="44" t="s">
        <v>398</v>
      </c>
      <c r="R706" s="44" t="s">
        <v>109</v>
      </c>
      <c r="S706" s="44" t="s">
        <v>52</v>
      </c>
      <c r="T706" s="44" t="s">
        <v>389</v>
      </c>
      <c r="U706" s="44">
        <v>-72.393731000000002</v>
      </c>
      <c r="V706" s="44">
        <v>5.3503170000000004</v>
      </c>
    </row>
    <row r="707" spans="1:22" ht="15.75" hidden="1" customHeight="1">
      <c r="A707" s="48" t="s">
        <v>237</v>
      </c>
      <c r="B707" s="24" t="s">
        <v>168</v>
      </c>
      <c r="C707" s="24" t="s">
        <v>347</v>
      </c>
      <c r="D707" s="25" t="s">
        <v>169</v>
      </c>
      <c r="E707" s="24">
        <v>6</v>
      </c>
      <c r="F707" s="24">
        <v>2</v>
      </c>
      <c r="G707" s="43">
        <v>0.3</v>
      </c>
      <c r="H707" s="43">
        <v>9.5492999999999995E-2</v>
      </c>
      <c r="I707" s="26">
        <v>5</v>
      </c>
      <c r="J707" s="26">
        <v>2.5</v>
      </c>
      <c r="K707" s="27">
        <v>2149234.0189999999</v>
      </c>
      <c r="L707" s="27">
        <v>5067144.9165000003</v>
      </c>
      <c r="M707" s="28">
        <v>7.162E-3</v>
      </c>
      <c r="N707" s="29">
        <v>3.2659000000000001E-2</v>
      </c>
      <c r="O707" s="25">
        <v>0.76</v>
      </c>
      <c r="P707" s="35">
        <v>19.634954</v>
      </c>
      <c r="Q707" s="44" t="s">
        <v>398</v>
      </c>
      <c r="R707" s="44" t="s">
        <v>109</v>
      </c>
      <c r="S707" s="44" t="s">
        <v>52</v>
      </c>
      <c r="T707" s="44" t="s">
        <v>389</v>
      </c>
      <c r="U707" s="44">
        <v>-72.393731000000002</v>
      </c>
      <c r="V707" s="44">
        <v>5.3503170000000004</v>
      </c>
    </row>
    <row r="708" spans="1:22" ht="15.75" hidden="1" customHeight="1">
      <c r="A708" s="48" t="s">
        <v>239</v>
      </c>
      <c r="B708" s="24" t="s">
        <v>38</v>
      </c>
      <c r="C708" s="24" t="s">
        <v>365</v>
      </c>
      <c r="D708" s="25" t="s">
        <v>39</v>
      </c>
      <c r="E708" s="28">
        <v>12</v>
      </c>
      <c r="F708" s="24">
        <v>4</v>
      </c>
      <c r="G708" s="43">
        <v>2</v>
      </c>
      <c r="H708" s="43">
        <v>0.63661999999999996</v>
      </c>
      <c r="I708" s="26">
        <v>10</v>
      </c>
      <c r="J708" s="26">
        <v>5</v>
      </c>
      <c r="K708" s="27">
        <v>2149215.7711999998</v>
      </c>
      <c r="L708" s="27">
        <v>5067165.3558</v>
      </c>
      <c r="M708" s="28">
        <v>0.31830999999999998</v>
      </c>
      <c r="N708" s="29">
        <v>2.9029859999999998</v>
      </c>
      <c r="O708" s="25">
        <v>0.76</v>
      </c>
      <c r="P708" s="34">
        <v>78.539816000000002</v>
      </c>
      <c r="Q708" s="44" t="s">
        <v>398</v>
      </c>
      <c r="R708" s="44" t="s">
        <v>109</v>
      </c>
      <c r="S708" s="44" t="s">
        <v>52</v>
      </c>
      <c r="T708" s="44" t="s">
        <v>389</v>
      </c>
      <c r="U708" s="44">
        <v>-72.393546999999998</v>
      </c>
      <c r="V708" s="44">
        <v>5.3501519999999996</v>
      </c>
    </row>
    <row r="709" spans="1:22" ht="15.75" hidden="1" customHeight="1">
      <c r="A709" s="49" t="s">
        <v>240</v>
      </c>
      <c r="B709" s="28" t="s">
        <v>26</v>
      </c>
      <c r="C709" s="28" t="s">
        <v>357</v>
      </c>
      <c r="D709" s="25" t="s">
        <v>326</v>
      </c>
      <c r="E709" s="28">
        <v>10</v>
      </c>
      <c r="F709" s="24">
        <v>5</v>
      </c>
      <c r="G709" s="43">
        <v>0.66</v>
      </c>
      <c r="H709" s="43">
        <v>0.21008499999999999</v>
      </c>
      <c r="I709" s="26">
        <v>8</v>
      </c>
      <c r="J709" s="26">
        <v>4</v>
      </c>
      <c r="K709" s="27">
        <v>2149207.6998000001</v>
      </c>
      <c r="L709" s="27">
        <v>5067173.1266999999</v>
      </c>
      <c r="M709" s="28">
        <v>3.4664E-2</v>
      </c>
      <c r="N709" s="29">
        <v>0.26344600000000001</v>
      </c>
      <c r="O709" s="25">
        <v>0.76</v>
      </c>
      <c r="P709" s="34">
        <v>50.265481999999999</v>
      </c>
      <c r="Q709" s="44" t="s">
        <v>398</v>
      </c>
      <c r="R709" s="44" t="s">
        <v>109</v>
      </c>
      <c r="S709" s="44" t="s">
        <v>52</v>
      </c>
      <c r="T709" s="44" t="s">
        <v>389</v>
      </c>
      <c r="U709" s="44">
        <v>-72.393477000000004</v>
      </c>
      <c r="V709" s="44">
        <v>5.350079</v>
      </c>
    </row>
    <row r="710" spans="1:22" ht="15.75" hidden="1" customHeight="1">
      <c r="A710" s="48" t="s">
        <v>241</v>
      </c>
      <c r="B710" s="24" t="s">
        <v>30</v>
      </c>
      <c r="C710" s="24" t="s">
        <v>349</v>
      </c>
      <c r="D710" s="25" t="s">
        <v>31</v>
      </c>
      <c r="E710" s="24">
        <v>12</v>
      </c>
      <c r="F710" s="24">
        <v>5</v>
      </c>
      <c r="G710" s="43">
        <v>1.4</v>
      </c>
      <c r="H710" s="43">
        <v>0.44563399999999997</v>
      </c>
      <c r="I710" s="26">
        <v>10</v>
      </c>
      <c r="J710" s="26">
        <v>5</v>
      </c>
      <c r="K710" s="27">
        <v>2149181.2713000001</v>
      </c>
      <c r="L710" s="27">
        <v>5067181.4164000005</v>
      </c>
      <c r="M710" s="28">
        <v>0.155972</v>
      </c>
      <c r="N710" s="29">
        <v>1.422463</v>
      </c>
      <c r="O710" s="25">
        <v>0.76</v>
      </c>
      <c r="P710" s="34">
        <v>78.539816000000002</v>
      </c>
      <c r="Q710" s="44" t="s">
        <v>398</v>
      </c>
      <c r="R710" s="44" t="s">
        <v>109</v>
      </c>
      <c r="S710" s="44" t="s">
        <v>52</v>
      </c>
      <c r="T710" s="44" t="s">
        <v>389</v>
      </c>
      <c r="U710" s="44">
        <v>-72.393401999999995</v>
      </c>
      <c r="V710" s="44">
        <v>5.3498390000000002</v>
      </c>
    </row>
    <row r="711" spans="1:22" ht="15.75" hidden="1" customHeight="1">
      <c r="A711" s="48" t="s">
        <v>245</v>
      </c>
      <c r="B711" s="24" t="s">
        <v>27</v>
      </c>
      <c r="C711" s="24" t="s">
        <v>343</v>
      </c>
      <c r="D711" s="25" t="s">
        <v>326</v>
      </c>
      <c r="E711" s="24">
        <v>10</v>
      </c>
      <c r="F711" s="24">
        <v>4</v>
      </c>
      <c r="G711" s="43">
        <v>2.3199999999999998</v>
      </c>
      <c r="H711" s="43">
        <v>0.738479</v>
      </c>
      <c r="I711" s="26">
        <v>12</v>
      </c>
      <c r="J711" s="26">
        <v>6</v>
      </c>
      <c r="K711" s="27">
        <v>2149186.9657999999</v>
      </c>
      <c r="L711" s="27">
        <v>5067115.7358999997</v>
      </c>
      <c r="M711" s="28">
        <v>0.42831799999999998</v>
      </c>
      <c r="N711" s="29">
        <v>3.2552150000000002</v>
      </c>
      <c r="O711" s="25">
        <v>0.76</v>
      </c>
      <c r="P711" s="34">
        <v>113.097336</v>
      </c>
      <c r="Q711" s="44" t="s">
        <v>398</v>
      </c>
      <c r="R711" s="44" t="s">
        <v>109</v>
      </c>
      <c r="S711" s="44" t="s">
        <v>52</v>
      </c>
      <c r="T711" s="44" t="s">
        <v>389</v>
      </c>
      <c r="U711" s="44">
        <v>-72.393995000000004</v>
      </c>
      <c r="V711" s="44">
        <v>5.3498910000000004</v>
      </c>
    </row>
    <row r="712" spans="1:22" ht="15.75" hidden="1" customHeight="1">
      <c r="A712" s="48" t="s">
        <v>246</v>
      </c>
      <c r="B712" s="24" t="s">
        <v>27</v>
      </c>
      <c r="C712" s="24" t="s">
        <v>343</v>
      </c>
      <c r="D712" s="25" t="s">
        <v>326</v>
      </c>
      <c r="E712" s="24">
        <v>10</v>
      </c>
      <c r="F712" s="24">
        <v>4</v>
      </c>
      <c r="G712" s="43">
        <v>2.86</v>
      </c>
      <c r="H712" s="43">
        <v>0.91036600000000001</v>
      </c>
      <c r="I712" s="26">
        <v>12</v>
      </c>
      <c r="J712" s="26">
        <v>6</v>
      </c>
      <c r="K712" s="27">
        <v>2149186.9657999999</v>
      </c>
      <c r="L712" s="27">
        <v>5067115.7358999997</v>
      </c>
      <c r="M712" s="28">
        <v>0.65091200000000005</v>
      </c>
      <c r="N712" s="29">
        <v>4.94693</v>
      </c>
      <c r="O712" s="25">
        <v>0.76</v>
      </c>
      <c r="P712" s="34">
        <v>113.097336</v>
      </c>
      <c r="Q712" s="44" t="s">
        <v>398</v>
      </c>
      <c r="R712" s="44" t="s">
        <v>109</v>
      </c>
      <c r="S712" s="44" t="s">
        <v>52</v>
      </c>
      <c r="T712" s="44" t="s">
        <v>389</v>
      </c>
      <c r="U712" s="44">
        <v>-72.393995000000004</v>
      </c>
      <c r="V712" s="44">
        <v>5.3498910000000004</v>
      </c>
    </row>
    <row r="713" spans="1:22" ht="15.75" hidden="1" customHeight="1">
      <c r="A713" s="49" t="s">
        <v>247</v>
      </c>
      <c r="B713" s="28" t="s">
        <v>27</v>
      </c>
      <c r="C713" s="28" t="s">
        <v>343</v>
      </c>
      <c r="D713" s="25" t="s">
        <v>326</v>
      </c>
      <c r="E713" s="28">
        <v>10</v>
      </c>
      <c r="F713" s="24">
        <v>4</v>
      </c>
      <c r="G713" s="43">
        <v>0.69</v>
      </c>
      <c r="H713" s="43">
        <v>0.219634</v>
      </c>
      <c r="I713" s="26">
        <v>6</v>
      </c>
      <c r="J713" s="26">
        <v>3</v>
      </c>
      <c r="K713" s="27">
        <v>2149185.2102999999</v>
      </c>
      <c r="L713" s="27">
        <v>5067114.5248999996</v>
      </c>
      <c r="M713" s="28">
        <v>3.7886999999999997E-2</v>
      </c>
      <c r="N713" s="29">
        <v>0.28793999999999997</v>
      </c>
      <c r="O713" s="25">
        <v>0.76</v>
      </c>
      <c r="P713" s="34">
        <v>28.274334</v>
      </c>
      <c r="Q713" s="44" t="s">
        <v>398</v>
      </c>
      <c r="R713" s="44" t="s">
        <v>109</v>
      </c>
      <c r="S713" s="44" t="s">
        <v>52</v>
      </c>
      <c r="T713" s="44" t="s">
        <v>389</v>
      </c>
      <c r="U713" s="44">
        <v>-72.394006000000005</v>
      </c>
      <c r="V713" s="44">
        <v>5.3498760000000001</v>
      </c>
    </row>
    <row r="714" spans="1:22" ht="15.75" hidden="1" customHeight="1">
      <c r="A714" s="49" t="s">
        <v>248</v>
      </c>
      <c r="B714" s="28" t="s">
        <v>27</v>
      </c>
      <c r="C714" s="28" t="s">
        <v>343</v>
      </c>
      <c r="D714" s="25" t="s">
        <v>326</v>
      </c>
      <c r="E714" s="28">
        <v>10</v>
      </c>
      <c r="F714" s="24">
        <v>4</v>
      </c>
      <c r="G714" s="43">
        <v>0.46</v>
      </c>
      <c r="H714" s="43">
        <v>0.146423</v>
      </c>
      <c r="I714" s="26">
        <v>6</v>
      </c>
      <c r="J714" s="26">
        <v>3</v>
      </c>
      <c r="K714" s="27">
        <v>2149185.2102999999</v>
      </c>
      <c r="L714" s="27">
        <v>5067114.5248999996</v>
      </c>
      <c r="M714" s="28">
        <v>1.6839E-2</v>
      </c>
      <c r="N714" s="29">
        <v>0.127973</v>
      </c>
      <c r="O714" s="25">
        <v>0.76</v>
      </c>
      <c r="P714" s="34">
        <v>28.274334</v>
      </c>
      <c r="Q714" s="44" t="s">
        <v>398</v>
      </c>
      <c r="R714" s="44" t="s">
        <v>109</v>
      </c>
      <c r="S714" s="44" t="s">
        <v>52</v>
      </c>
      <c r="T714" s="44" t="s">
        <v>389</v>
      </c>
      <c r="U714" s="44">
        <v>-72.394006000000005</v>
      </c>
      <c r="V714" s="44">
        <v>5.3498760000000001</v>
      </c>
    </row>
    <row r="715" spans="1:22" ht="15.75" hidden="1" customHeight="1">
      <c r="A715" s="48" t="s">
        <v>249</v>
      </c>
      <c r="B715" s="24" t="s">
        <v>27</v>
      </c>
      <c r="C715" s="24" t="s">
        <v>343</v>
      </c>
      <c r="D715" s="25" t="s">
        <v>326</v>
      </c>
      <c r="E715" s="24">
        <v>12</v>
      </c>
      <c r="F715" s="24">
        <v>6</v>
      </c>
      <c r="G715" s="43">
        <v>1.17</v>
      </c>
      <c r="H715" s="43">
        <v>0.372423</v>
      </c>
      <c r="I715" s="26">
        <v>10</v>
      </c>
      <c r="J715" s="26">
        <v>5</v>
      </c>
      <c r="K715" s="27">
        <v>2149182.7264999999</v>
      </c>
      <c r="L715" s="27">
        <v>5067114.9801000003</v>
      </c>
      <c r="M715" s="28">
        <v>0.108934</v>
      </c>
      <c r="N715" s="29">
        <v>0.99347399999999997</v>
      </c>
      <c r="O715" s="25">
        <v>0.76</v>
      </c>
      <c r="P715" s="34">
        <v>78.539816000000002</v>
      </c>
      <c r="Q715" s="44" t="s">
        <v>398</v>
      </c>
      <c r="R715" s="44" t="s">
        <v>109</v>
      </c>
      <c r="S715" s="44" t="s">
        <v>52</v>
      </c>
      <c r="T715" s="44" t="s">
        <v>389</v>
      </c>
      <c r="U715" s="44">
        <v>-72.394002</v>
      </c>
      <c r="V715" s="44">
        <v>5.3498530000000004</v>
      </c>
    </row>
    <row r="716" spans="1:22" ht="15.75" hidden="1" customHeight="1">
      <c r="A716" s="49" t="s">
        <v>250</v>
      </c>
      <c r="B716" s="28" t="s">
        <v>27</v>
      </c>
      <c r="C716" s="28" t="s">
        <v>343</v>
      </c>
      <c r="D716" s="25" t="s">
        <v>326</v>
      </c>
      <c r="E716" s="28">
        <v>12</v>
      </c>
      <c r="F716" s="24">
        <v>6</v>
      </c>
      <c r="G716" s="43">
        <v>0.63</v>
      </c>
      <c r="H716" s="43">
        <v>0.20053499999999999</v>
      </c>
      <c r="I716" s="26">
        <v>10</v>
      </c>
      <c r="J716" s="26">
        <v>5</v>
      </c>
      <c r="K716" s="27">
        <v>2149182.7264999999</v>
      </c>
      <c r="L716" s="27">
        <v>5067114.9801000003</v>
      </c>
      <c r="M716" s="28">
        <v>3.1584000000000001E-2</v>
      </c>
      <c r="N716" s="29">
        <v>0.288049</v>
      </c>
      <c r="O716" s="25">
        <v>0.76</v>
      </c>
      <c r="P716" s="34">
        <v>78.539816000000002</v>
      </c>
      <c r="Q716" s="44" t="s">
        <v>398</v>
      </c>
      <c r="R716" s="44" t="s">
        <v>109</v>
      </c>
      <c r="S716" s="44" t="s">
        <v>52</v>
      </c>
      <c r="T716" s="44" t="s">
        <v>389</v>
      </c>
      <c r="U716" s="44">
        <v>-72.394002</v>
      </c>
      <c r="V716" s="44">
        <v>5.3498530000000004</v>
      </c>
    </row>
    <row r="717" spans="1:22" ht="15.75" customHeight="1">
      <c r="A717" s="48" t="s">
        <v>58</v>
      </c>
      <c r="B717" s="24" t="s">
        <v>32</v>
      </c>
      <c r="C717" s="24" t="s">
        <v>371</v>
      </c>
      <c r="D717" s="25" t="s">
        <v>33</v>
      </c>
      <c r="E717" s="24">
        <v>12</v>
      </c>
      <c r="F717" s="24">
        <v>4</v>
      </c>
      <c r="G717" s="43">
        <v>0.32</v>
      </c>
      <c r="H717" s="43">
        <v>0.10185900000000001</v>
      </c>
      <c r="I717" s="26">
        <v>9</v>
      </c>
      <c r="J717" s="26">
        <v>4.5</v>
      </c>
      <c r="K717" s="27">
        <v>2149383.6660000002</v>
      </c>
      <c r="L717" s="27">
        <v>5067068.807</v>
      </c>
      <c r="M717" s="28">
        <v>8.149E-3</v>
      </c>
      <c r="N717" s="29">
        <v>7.4315999999999993E-2</v>
      </c>
      <c r="O717" s="25">
        <v>0.76</v>
      </c>
      <c r="P717" s="35">
        <v>63.617251000000003</v>
      </c>
      <c r="Q717" s="44" t="s">
        <v>398</v>
      </c>
      <c r="R717" s="44" t="s">
        <v>403</v>
      </c>
      <c r="S717" s="44" t="s">
        <v>52</v>
      </c>
      <c r="T717" s="44" t="s">
        <v>389</v>
      </c>
      <c r="U717" s="44">
        <v>-72.394417000000004</v>
      </c>
      <c r="V717" s="44">
        <v>5.3516719999999998</v>
      </c>
    </row>
    <row r="718" spans="1:22" ht="15.75" hidden="1" customHeight="1">
      <c r="A718" s="49" t="s">
        <v>254</v>
      </c>
      <c r="B718" s="28" t="s">
        <v>108</v>
      </c>
      <c r="C718" s="24" t="s">
        <v>360</v>
      </c>
      <c r="D718" s="25" t="s">
        <v>89</v>
      </c>
      <c r="E718" s="28">
        <v>10</v>
      </c>
      <c r="F718" s="24">
        <v>4</v>
      </c>
      <c r="G718" s="43">
        <v>0.42</v>
      </c>
      <c r="H718" s="43">
        <v>0.13369</v>
      </c>
      <c r="I718" s="26">
        <v>9</v>
      </c>
      <c r="J718" s="26">
        <v>4.5</v>
      </c>
      <c r="K718" s="27">
        <v>2149227.8629999999</v>
      </c>
      <c r="L718" s="27">
        <v>5066997.3590000002</v>
      </c>
      <c r="M718" s="28">
        <v>1.4037000000000001E-2</v>
      </c>
      <c r="N718" s="29">
        <v>0.106685</v>
      </c>
      <c r="O718" s="25">
        <v>0.76</v>
      </c>
      <c r="P718" s="35">
        <v>63.617251000000003</v>
      </c>
      <c r="Q718" s="44" t="s">
        <v>398</v>
      </c>
      <c r="R718" s="44" t="s">
        <v>109</v>
      </c>
      <c r="S718" s="44" t="s">
        <v>52</v>
      </c>
      <c r="T718" s="44" t="s">
        <v>389</v>
      </c>
      <c r="U718" s="44">
        <v>-72.395064000000005</v>
      </c>
      <c r="V718" s="44">
        <v>5.350263</v>
      </c>
    </row>
    <row r="719" spans="1:22" ht="15.75" hidden="1" customHeight="1">
      <c r="A719" s="49" t="s">
        <v>255</v>
      </c>
      <c r="B719" s="28" t="s">
        <v>108</v>
      </c>
      <c r="C719" s="28" t="s">
        <v>360</v>
      </c>
      <c r="D719" s="25" t="s">
        <v>89</v>
      </c>
      <c r="E719" s="28">
        <v>10</v>
      </c>
      <c r="F719" s="24">
        <v>4</v>
      </c>
      <c r="G719" s="43">
        <v>0.42</v>
      </c>
      <c r="H719" s="43">
        <v>0.13369</v>
      </c>
      <c r="I719" s="26">
        <v>9</v>
      </c>
      <c r="J719" s="26">
        <v>4.5</v>
      </c>
      <c r="K719" s="27">
        <v>2149227.8629999999</v>
      </c>
      <c r="L719" s="27">
        <v>5066997.3590000002</v>
      </c>
      <c r="M719" s="28">
        <v>1.4037000000000001E-2</v>
      </c>
      <c r="N719" s="29">
        <v>0.106685</v>
      </c>
      <c r="O719" s="25">
        <v>0.76</v>
      </c>
      <c r="P719" s="35">
        <v>63.617251000000003</v>
      </c>
      <c r="Q719" s="44" t="s">
        <v>398</v>
      </c>
      <c r="R719" s="44" t="s">
        <v>109</v>
      </c>
      <c r="S719" s="44" t="s">
        <v>52</v>
      </c>
      <c r="T719" s="44" t="s">
        <v>389</v>
      </c>
      <c r="U719" s="44">
        <v>-72.395064000000005</v>
      </c>
      <c r="V719" s="44">
        <v>5.350263</v>
      </c>
    </row>
    <row r="720" spans="1:22" ht="15.75" hidden="1" customHeight="1">
      <c r="A720" s="49" t="s">
        <v>256</v>
      </c>
      <c r="B720" s="28" t="s">
        <v>108</v>
      </c>
      <c r="C720" s="28" t="s">
        <v>360</v>
      </c>
      <c r="D720" s="25" t="s">
        <v>89</v>
      </c>
      <c r="E720" s="28">
        <v>10</v>
      </c>
      <c r="F720" s="24">
        <v>4</v>
      </c>
      <c r="G720" s="43">
        <v>0.33</v>
      </c>
      <c r="H720" s="43">
        <v>0.105042</v>
      </c>
      <c r="I720" s="26">
        <v>9</v>
      </c>
      <c r="J720" s="26">
        <v>4.5</v>
      </c>
      <c r="K720" s="27">
        <v>2149227.8629999999</v>
      </c>
      <c r="L720" s="27">
        <v>5066997.3590000002</v>
      </c>
      <c r="M720" s="28">
        <v>8.6660000000000001E-3</v>
      </c>
      <c r="N720" s="29">
        <v>6.5861000000000003E-2</v>
      </c>
      <c r="O720" s="25">
        <v>0.76</v>
      </c>
      <c r="P720" s="35">
        <v>63.617251000000003</v>
      </c>
      <c r="Q720" s="44" t="s">
        <v>398</v>
      </c>
      <c r="R720" s="44" t="s">
        <v>109</v>
      </c>
      <c r="S720" s="44" t="s">
        <v>52</v>
      </c>
      <c r="T720" s="44" t="s">
        <v>389</v>
      </c>
      <c r="U720" s="44">
        <v>-72.395064000000005</v>
      </c>
      <c r="V720" s="44">
        <v>5.350263</v>
      </c>
    </row>
    <row r="721" spans="1:22" ht="15.75" hidden="1" customHeight="1">
      <c r="A721" s="49" t="s">
        <v>257</v>
      </c>
      <c r="B721" s="28" t="s">
        <v>108</v>
      </c>
      <c r="C721" s="28" t="s">
        <v>360</v>
      </c>
      <c r="D721" s="25" t="s">
        <v>89</v>
      </c>
      <c r="E721" s="28">
        <v>10</v>
      </c>
      <c r="F721" s="24">
        <v>4</v>
      </c>
      <c r="G721" s="43">
        <v>0.4</v>
      </c>
      <c r="H721" s="43">
        <v>0.12732399999999999</v>
      </c>
      <c r="I721" s="26">
        <v>9</v>
      </c>
      <c r="J721" s="26">
        <v>4.5</v>
      </c>
      <c r="K721" s="27">
        <v>2149227.8629999999</v>
      </c>
      <c r="L721" s="27">
        <v>5066997.3590000002</v>
      </c>
      <c r="M721" s="28">
        <v>1.2732E-2</v>
      </c>
      <c r="N721" s="29">
        <v>9.6766000000000005E-2</v>
      </c>
      <c r="O721" s="25">
        <v>0.76</v>
      </c>
      <c r="P721" s="35">
        <v>63.617251000000003</v>
      </c>
      <c r="Q721" s="44" t="s">
        <v>398</v>
      </c>
      <c r="R721" s="44" t="s">
        <v>109</v>
      </c>
      <c r="S721" s="44" t="s">
        <v>52</v>
      </c>
      <c r="T721" s="44" t="s">
        <v>389</v>
      </c>
      <c r="U721" s="44">
        <v>-72.395064000000005</v>
      </c>
      <c r="V721" s="44">
        <v>5.350263</v>
      </c>
    </row>
    <row r="722" spans="1:22" ht="15.75" customHeight="1">
      <c r="A722" s="48" t="s">
        <v>64</v>
      </c>
      <c r="B722" s="24" t="s">
        <v>62</v>
      </c>
      <c r="C722" s="24" t="s">
        <v>327</v>
      </c>
      <c r="D722" s="25" t="s">
        <v>63</v>
      </c>
      <c r="E722" s="24">
        <v>8</v>
      </c>
      <c r="F722" s="24">
        <v>2</v>
      </c>
      <c r="G722" s="43">
        <v>0.3</v>
      </c>
      <c r="H722" s="43">
        <v>9.5492999999999995E-2</v>
      </c>
      <c r="I722" s="26">
        <v>7</v>
      </c>
      <c r="J722" s="26">
        <v>3.5</v>
      </c>
      <c r="K722" s="27">
        <v>2149382.94</v>
      </c>
      <c r="L722" s="27">
        <v>5067077.37</v>
      </c>
      <c r="M722" s="28">
        <v>7.162E-3</v>
      </c>
      <c r="N722" s="29">
        <v>4.3545E-2</v>
      </c>
      <c r="O722" s="25">
        <v>0.76</v>
      </c>
      <c r="P722" s="35">
        <v>38.48451</v>
      </c>
      <c r="Q722" s="44" t="s">
        <v>398</v>
      </c>
      <c r="R722" s="44" t="s">
        <v>403</v>
      </c>
      <c r="S722" s="44" t="s">
        <v>52</v>
      </c>
      <c r="T722" s="44" t="s">
        <v>389</v>
      </c>
      <c r="U722" s="44">
        <v>-72.39434</v>
      </c>
      <c r="V722" s="44">
        <v>5.3516649999999997</v>
      </c>
    </row>
    <row r="723" spans="1:22" ht="15.75" customHeight="1">
      <c r="A723" s="48" t="s">
        <v>65</v>
      </c>
      <c r="B723" s="24" t="s">
        <v>62</v>
      </c>
      <c r="C723" s="24" t="s">
        <v>327</v>
      </c>
      <c r="D723" s="25" t="s">
        <v>63</v>
      </c>
      <c r="E723" s="24">
        <v>8</v>
      </c>
      <c r="F723" s="24">
        <v>1.3</v>
      </c>
      <c r="G723" s="43">
        <v>0.5</v>
      </c>
      <c r="H723" s="43">
        <v>0.15915499999999999</v>
      </c>
      <c r="I723" s="26">
        <v>7</v>
      </c>
      <c r="J723" s="26">
        <v>3.5</v>
      </c>
      <c r="K723" s="27">
        <v>2149382.94</v>
      </c>
      <c r="L723" s="27">
        <v>5067077.37</v>
      </c>
      <c r="M723" s="28">
        <v>1.9893999999999998E-2</v>
      </c>
      <c r="N723" s="29">
        <v>0.120958</v>
      </c>
      <c r="O723" s="25">
        <v>0.76</v>
      </c>
      <c r="P723" s="35">
        <v>38.48451</v>
      </c>
      <c r="Q723" s="44" t="s">
        <v>398</v>
      </c>
      <c r="R723" s="44" t="s">
        <v>403</v>
      </c>
      <c r="S723" s="44" t="s">
        <v>52</v>
      </c>
      <c r="T723" s="44" t="s">
        <v>389</v>
      </c>
      <c r="U723" s="44">
        <v>-72.39434</v>
      </c>
      <c r="V723" s="44">
        <v>5.3516649999999997</v>
      </c>
    </row>
    <row r="724" spans="1:22" ht="15.75" customHeight="1">
      <c r="A724" s="48" t="s">
        <v>69</v>
      </c>
      <c r="B724" s="24" t="s">
        <v>67</v>
      </c>
      <c r="C724" s="24" t="s">
        <v>367</v>
      </c>
      <c r="D724" s="25" t="s">
        <v>68</v>
      </c>
      <c r="E724" s="24">
        <v>9</v>
      </c>
      <c r="F724" s="24">
        <v>2</v>
      </c>
      <c r="G724" s="43">
        <v>0.35</v>
      </c>
      <c r="H724" s="43">
        <v>0.11140799999999999</v>
      </c>
      <c r="I724" s="26">
        <v>11</v>
      </c>
      <c r="J724" s="26">
        <v>5.5</v>
      </c>
      <c r="K724" s="27">
        <v>2149379.7799999998</v>
      </c>
      <c r="L724" s="27">
        <v>5067078.45</v>
      </c>
      <c r="M724" s="28">
        <v>9.7479999999999997E-3</v>
      </c>
      <c r="N724" s="29">
        <v>6.6678000000000001E-2</v>
      </c>
      <c r="O724" s="25">
        <v>0.76</v>
      </c>
      <c r="P724" s="35">
        <v>95.033178000000007</v>
      </c>
      <c r="Q724" s="44" t="s">
        <v>398</v>
      </c>
      <c r="R724" s="44" t="s">
        <v>403</v>
      </c>
      <c r="S724" s="44" t="s">
        <v>21</v>
      </c>
      <c r="T724" s="44" t="s">
        <v>389</v>
      </c>
      <c r="U724" s="44">
        <v>-72.394329999999997</v>
      </c>
      <c r="V724" s="44">
        <v>5.3516370000000002</v>
      </c>
    </row>
    <row r="725" spans="1:22" ht="15.75" customHeight="1">
      <c r="A725" s="48" t="s">
        <v>71</v>
      </c>
      <c r="B725" s="24" t="s">
        <v>30</v>
      </c>
      <c r="C725" s="24" t="s">
        <v>349</v>
      </c>
      <c r="D725" s="25" t="s">
        <v>31</v>
      </c>
      <c r="E725" s="24">
        <v>10</v>
      </c>
      <c r="F725" s="24">
        <v>2</v>
      </c>
      <c r="G725" s="43">
        <v>0.74</v>
      </c>
      <c r="H725" s="43">
        <v>0.23554900000000001</v>
      </c>
      <c r="I725" s="26">
        <v>10</v>
      </c>
      <c r="J725" s="26">
        <v>5</v>
      </c>
      <c r="K725" s="27">
        <v>2149377.9</v>
      </c>
      <c r="L725" s="27">
        <v>5067079.5999999996</v>
      </c>
      <c r="M725" s="28">
        <v>4.3576999999999998E-2</v>
      </c>
      <c r="N725" s="29">
        <v>0.33118199999999998</v>
      </c>
      <c r="O725" s="25">
        <v>0.76</v>
      </c>
      <c r="P725" s="35">
        <v>78.539816000000002</v>
      </c>
      <c r="Q725" s="44" t="s">
        <v>398</v>
      </c>
      <c r="R725" s="44" t="s">
        <v>403</v>
      </c>
      <c r="S725" s="44" t="s">
        <v>52</v>
      </c>
      <c r="T725" s="44" t="s">
        <v>389</v>
      </c>
      <c r="U725" s="44">
        <v>-72.394319999999993</v>
      </c>
      <c r="V725" s="44">
        <v>5.3516199999999996</v>
      </c>
    </row>
    <row r="726" spans="1:22" ht="15.75" customHeight="1">
      <c r="A726" s="48" t="s">
        <v>72</v>
      </c>
      <c r="B726" s="24" t="s">
        <v>35</v>
      </c>
      <c r="C726" s="24" t="s">
        <v>368</v>
      </c>
      <c r="D726" s="25" t="s">
        <v>326</v>
      </c>
      <c r="E726" s="24">
        <v>12</v>
      </c>
      <c r="F726" s="24">
        <v>1.5</v>
      </c>
      <c r="G726" s="43">
        <v>0.61</v>
      </c>
      <c r="H726" s="43">
        <v>0.19416900000000001</v>
      </c>
      <c r="I726" s="26">
        <v>9</v>
      </c>
      <c r="J726" s="26">
        <v>4.5</v>
      </c>
      <c r="K726" s="27">
        <v>2149380.61</v>
      </c>
      <c r="L726" s="27">
        <v>5067087.58</v>
      </c>
      <c r="M726" s="28">
        <v>2.9610999999999998E-2</v>
      </c>
      <c r="N726" s="29">
        <v>0.27005000000000001</v>
      </c>
      <c r="O726" s="25">
        <v>0.76</v>
      </c>
      <c r="P726" s="35">
        <v>63.617251000000003</v>
      </c>
      <c r="Q726" s="44" t="s">
        <v>398</v>
      </c>
      <c r="R726" s="44" t="s">
        <v>403</v>
      </c>
      <c r="S726" s="44" t="s">
        <v>51</v>
      </c>
      <c r="T726" s="44" t="s">
        <v>389</v>
      </c>
      <c r="U726" s="44">
        <v>-72.394248000000005</v>
      </c>
      <c r="V726" s="44">
        <v>5.3516440000000003</v>
      </c>
    </row>
    <row r="727" spans="1:22" ht="15.75" customHeight="1">
      <c r="A727" s="48" t="s">
        <v>73</v>
      </c>
      <c r="B727" s="24" t="s">
        <v>35</v>
      </c>
      <c r="C727" s="24" t="s">
        <v>368</v>
      </c>
      <c r="D727" s="25" t="s">
        <v>326</v>
      </c>
      <c r="E727" s="24">
        <v>12</v>
      </c>
      <c r="F727" s="24">
        <v>2</v>
      </c>
      <c r="G727" s="43">
        <v>0.63</v>
      </c>
      <c r="H727" s="43">
        <v>0.20053499999999999</v>
      </c>
      <c r="I727" s="26">
        <v>9</v>
      </c>
      <c r="J727" s="26">
        <v>4.5</v>
      </c>
      <c r="K727" s="27">
        <v>2149380.61</v>
      </c>
      <c r="L727" s="27">
        <v>5067087.58</v>
      </c>
      <c r="M727" s="28">
        <v>3.1584000000000001E-2</v>
      </c>
      <c r="N727" s="29">
        <v>0.288049</v>
      </c>
      <c r="O727" s="25">
        <v>0.76</v>
      </c>
      <c r="P727" s="35">
        <v>63.617251000000003</v>
      </c>
      <c r="Q727" s="44" t="s">
        <v>398</v>
      </c>
      <c r="R727" s="44" t="s">
        <v>403</v>
      </c>
      <c r="S727" s="44" t="s">
        <v>51</v>
      </c>
      <c r="T727" s="44" t="s">
        <v>389</v>
      </c>
      <c r="U727" s="44">
        <v>-72.394248000000005</v>
      </c>
      <c r="V727" s="44">
        <v>5.3516440000000003</v>
      </c>
    </row>
    <row r="728" spans="1:22" ht="15.75" customHeight="1">
      <c r="A728" s="48" t="s">
        <v>74</v>
      </c>
      <c r="B728" s="24" t="s">
        <v>35</v>
      </c>
      <c r="C728" s="24" t="s">
        <v>368</v>
      </c>
      <c r="D728" s="25" t="s">
        <v>326</v>
      </c>
      <c r="E728" s="24">
        <v>10</v>
      </c>
      <c r="F728" s="24">
        <v>3</v>
      </c>
      <c r="G728" s="43">
        <v>0.6</v>
      </c>
      <c r="H728" s="43">
        <v>0.19098599999999999</v>
      </c>
      <c r="I728" s="26">
        <v>9</v>
      </c>
      <c r="J728" s="26">
        <v>4.5</v>
      </c>
      <c r="K728" s="27">
        <v>2149379.11</v>
      </c>
      <c r="L728" s="27">
        <v>5067093.5199999996</v>
      </c>
      <c r="M728" s="28">
        <v>2.8648E-2</v>
      </c>
      <c r="N728" s="29">
        <v>0.217724</v>
      </c>
      <c r="O728" s="25">
        <v>0.76</v>
      </c>
      <c r="P728" s="35">
        <v>63.617251000000003</v>
      </c>
      <c r="Q728" s="44" t="s">
        <v>398</v>
      </c>
      <c r="R728" s="44" t="s">
        <v>403</v>
      </c>
      <c r="S728" s="44" t="s">
        <v>52</v>
      </c>
      <c r="T728" s="44" t="s">
        <v>389</v>
      </c>
      <c r="U728" s="44">
        <v>-72.394193999999999</v>
      </c>
      <c r="V728" s="44">
        <v>5.3516300000000001</v>
      </c>
    </row>
    <row r="729" spans="1:22" ht="15.75" customHeight="1">
      <c r="A729" s="48" t="s">
        <v>28</v>
      </c>
      <c r="B729" s="24" t="s">
        <v>27</v>
      </c>
      <c r="C729" s="24" t="s">
        <v>343</v>
      </c>
      <c r="D729" s="25" t="s">
        <v>326</v>
      </c>
      <c r="E729" s="24">
        <v>10</v>
      </c>
      <c r="F729" s="24">
        <v>2</v>
      </c>
      <c r="G729" s="43">
        <v>1.05</v>
      </c>
      <c r="H729" s="43">
        <v>0.33422499999999999</v>
      </c>
      <c r="I729" s="26">
        <v>12</v>
      </c>
      <c r="J729" s="26">
        <v>6</v>
      </c>
      <c r="K729" s="27">
        <v>2149384.574</v>
      </c>
      <c r="L729" s="27">
        <v>5066945.5080000004</v>
      </c>
      <c r="M729" s="28">
        <v>8.7734000000000006E-2</v>
      </c>
      <c r="N729" s="29">
        <v>0.66678000000000004</v>
      </c>
      <c r="O729" s="25">
        <v>0.76</v>
      </c>
      <c r="P729" s="35">
        <v>113.097336</v>
      </c>
      <c r="Q729" s="44" t="s">
        <v>398</v>
      </c>
      <c r="R729" s="44" t="s">
        <v>403</v>
      </c>
      <c r="S729" s="44" t="s">
        <v>21</v>
      </c>
      <c r="T729" s="44" t="s">
        <v>389</v>
      </c>
      <c r="U729" s="44">
        <v>-72.395529999999994</v>
      </c>
      <c r="V729" s="44">
        <v>5.3516810000000001</v>
      </c>
    </row>
    <row r="730" spans="1:22" ht="15.75" customHeight="1">
      <c r="A730" s="48" t="s">
        <v>75</v>
      </c>
      <c r="B730" s="24" t="s">
        <v>30</v>
      </c>
      <c r="C730" s="24" t="s">
        <v>349</v>
      </c>
      <c r="D730" s="25" t="s">
        <v>31</v>
      </c>
      <c r="E730" s="24">
        <v>10</v>
      </c>
      <c r="F730" s="24">
        <v>2</v>
      </c>
      <c r="G730" s="43">
        <v>0.95</v>
      </c>
      <c r="H730" s="43">
        <v>0.302394</v>
      </c>
      <c r="I730" s="26">
        <v>9</v>
      </c>
      <c r="J730" s="26">
        <v>4.5</v>
      </c>
      <c r="K730" s="27">
        <v>2149372.94</v>
      </c>
      <c r="L730" s="27">
        <v>5067124.17</v>
      </c>
      <c r="M730" s="28">
        <v>7.1818999999999994E-2</v>
      </c>
      <c r="N730" s="29">
        <v>0.54582200000000003</v>
      </c>
      <c r="O730" s="25">
        <v>0.76</v>
      </c>
      <c r="P730" s="35">
        <v>63.617251000000003</v>
      </c>
      <c r="Q730" s="44" t="s">
        <v>398</v>
      </c>
      <c r="R730" s="44" t="s">
        <v>403</v>
      </c>
      <c r="S730" s="44" t="s">
        <v>51</v>
      </c>
      <c r="T730" s="44" t="s">
        <v>389</v>
      </c>
      <c r="U730" s="44">
        <v>-72.393917000000002</v>
      </c>
      <c r="V730" s="44">
        <v>5.3515740000000003</v>
      </c>
    </row>
    <row r="731" spans="1:22" ht="15.75" customHeight="1">
      <c r="A731" s="48" t="s">
        <v>76</v>
      </c>
      <c r="B731" s="24" t="s">
        <v>22</v>
      </c>
      <c r="C731" s="24" t="s">
        <v>345</v>
      </c>
      <c r="D731" s="25" t="s">
        <v>20</v>
      </c>
      <c r="E731" s="24">
        <v>9</v>
      </c>
      <c r="F731" s="24">
        <v>2</v>
      </c>
      <c r="G731" s="43">
        <v>0.77</v>
      </c>
      <c r="H731" s="43">
        <v>0.24509900000000001</v>
      </c>
      <c r="I731" s="26">
        <v>10</v>
      </c>
      <c r="J731" s="26">
        <v>5</v>
      </c>
      <c r="K731" s="27">
        <v>2149377.7400000002</v>
      </c>
      <c r="L731" s="27">
        <v>5067137.4000000004</v>
      </c>
      <c r="M731" s="28">
        <v>4.7181000000000001E-2</v>
      </c>
      <c r="N731" s="29">
        <v>0.32272099999999998</v>
      </c>
      <c r="O731" s="25">
        <v>0.76</v>
      </c>
      <c r="P731" s="35">
        <v>78.539816000000002</v>
      </c>
      <c r="Q731" s="44" t="s">
        <v>398</v>
      </c>
      <c r="R731" s="44" t="s">
        <v>403</v>
      </c>
      <c r="S731" s="44" t="s">
        <v>21</v>
      </c>
      <c r="T731" s="44" t="s">
        <v>389</v>
      </c>
      <c r="U731" s="44">
        <v>-72.393798000000004</v>
      </c>
      <c r="V731" s="44">
        <v>5.3516180000000002</v>
      </c>
    </row>
    <row r="732" spans="1:22" ht="15.75" customHeight="1">
      <c r="A732" s="64"/>
    </row>
    <row r="733" spans="1:22" ht="15.75" customHeight="1"/>
    <row r="734" spans="1:22" ht="15.75" customHeight="1"/>
    <row r="735" spans="1:22" ht="15.75" customHeight="1">
      <c r="A735" s="50"/>
      <c r="B735" s="31"/>
    </row>
    <row r="736" spans="1:22" ht="15.75" customHeight="1">
      <c r="D736" s="31"/>
    </row>
    <row r="737" spans="2:2" ht="15.75" customHeight="1"/>
    <row r="738" spans="2:2" ht="15.75" customHeight="1"/>
    <row r="739" spans="2:2" ht="15.75" customHeight="1">
      <c r="B739" s="32"/>
    </row>
    <row r="740" spans="2:2" ht="15.75" customHeight="1">
      <c r="B740" s="32"/>
    </row>
    <row r="741" spans="2:2" ht="15.75" customHeight="1">
      <c r="B741" s="32"/>
    </row>
    <row r="742" spans="2:2" ht="15.75" customHeight="1">
      <c r="B742" s="32"/>
    </row>
    <row r="743" spans="2:2" ht="15.75" customHeight="1"/>
    <row r="744" spans="2:2" ht="15.75" customHeight="1"/>
    <row r="745" spans="2:2" ht="15.75" customHeight="1"/>
    <row r="746" spans="2:2" ht="15.75" customHeight="1"/>
    <row r="747" spans="2:2" ht="15.75" customHeight="1"/>
    <row r="748" spans="2:2" ht="15.75" customHeight="1"/>
    <row r="749" spans="2:2" ht="15.75" customHeight="1"/>
    <row r="750" spans="2:2" ht="15.75" customHeight="1"/>
    <row r="751" spans="2:2" ht="15.75" customHeight="1"/>
    <row r="752" spans="2: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1:V731" xr:uid="{00000000-0001-0000-0000-000000000000}">
    <filterColumn colId="17">
      <filters>
        <filter val="3.1.3.2. Bosque fragmentado con vegetación secundaria"/>
      </filters>
    </filterColumn>
    <sortState xmlns:xlrd2="http://schemas.microsoft.com/office/spreadsheetml/2017/richdata2" ref="A2:V731">
      <sortCondition ref="A1:A731"/>
    </sortState>
  </autoFilter>
  <sortState xmlns:xlrd2="http://schemas.microsoft.com/office/spreadsheetml/2017/richdata2" ref="A2:V1005">
    <sortCondition ref="A1:A1005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9"/>
  <sheetViews>
    <sheetView topLeftCell="F1" workbookViewId="0">
      <selection activeCell="H25" sqref="H25"/>
    </sheetView>
  </sheetViews>
  <sheetFormatPr baseColWidth="10" defaultColWidth="12.6640625" defaultRowHeight="15" customHeight="1"/>
  <cols>
    <col min="1" max="1" width="10.6640625" customWidth="1"/>
    <col min="2" max="2" width="17.6640625" customWidth="1"/>
    <col min="3" max="3" width="41.109375" customWidth="1"/>
    <col min="4" max="4" width="18.44140625" customWidth="1"/>
    <col min="5" max="6" width="10.6640625" customWidth="1"/>
    <col min="7" max="7" width="14.77734375" customWidth="1"/>
    <col min="8" max="8" width="16.33203125" customWidth="1"/>
    <col min="9" max="10" width="11.6640625" customWidth="1"/>
    <col min="11" max="12" width="13.77734375" bestFit="1" customWidth="1"/>
    <col min="13" max="16" width="10.6640625" customWidth="1"/>
    <col min="17" max="17" width="24.21875" bestFit="1" customWidth="1"/>
    <col min="18" max="18" width="40.88671875" bestFit="1" customWidth="1"/>
    <col min="19" max="19" width="28.33203125" bestFit="1" customWidth="1"/>
    <col min="20" max="24" width="10.6640625" customWidth="1"/>
  </cols>
  <sheetData>
    <row r="1" spans="1:20" ht="41.4">
      <c r="A1" s="138" t="s">
        <v>0</v>
      </c>
      <c r="B1" s="138" t="s">
        <v>1</v>
      </c>
      <c r="C1" s="138" t="s">
        <v>2</v>
      </c>
      <c r="D1" s="138" t="s">
        <v>3</v>
      </c>
      <c r="E1" s="138" t="s">
        <v>4</v>
      </c>
      <c r="F1" s="138" t="s">
        <v>5</v>
      </c>
      <c r="G1" s="138" t="s">
        <v>6</v>
      </c>
      <c r="H1" s="138" t="s">
        <v>7</v>
      </c>
      <c r="I1" s="138" t="s">
        <v>8</v>
      </c>
      <c r="J1" s="135" t="s">
        <v>9</v>
      </c>
      <c r="K1" s="138" t="s">
        <v>18</v>
      </c>
      <c r="L1" s="138" t="s">
        <v>17</v>
      </c>
      <c r="M1" s="138" t="s">
        <v>10</v>
      </c>
      <c r="N1" s="138" t="s">
        <v>11</v>
      </c>
      <c r="O1" s="138" t="s">
        <v>12</v>
      </c>
      <c r="P1" s="130" t="s">
        <v>13</v>
      </c>
      <c r="Q1" s="130" t="s">
        <v>14</v>
      </c>
      <c r="R1" s="131" t="s">
        <v>15</v>
      </c>
      <c r="S1" s="131" t="s">
        <v>317</v>
      </c>
      <c r="T1" s="139"/>
    </row>
    <row r="2" spans="1:20" ht="14.25" customHeight="1">
      <c r="A2" s="140">
        <v>54</v>
      </c>
      <c r="B2" s="132" t="s">
        <v>26</v>
      </c>
      <c r="C2" s="132" t="s">
        <v>357</v>
      </c>
      <c r="D2" s="141" t="s">
        <v>326</v>
      </c>
      <c r="E2" s="132">
        <v>7</v>
      </c>
      <c r="F2" s="132">
        <v>2</v>
      </c>
      <c r="G2" s="142">
        <v>0.75</v>
      </c>
      <c r="H2" s="142">
        <v>0.238732</v>
      </c>
      <c r="I2" s="143">
        <v>8</v>
      </c>
      <c r="J2" s="143">
        <v>4</v>
      </c>
      <c r="K2" s="144">
        <v>2149381.7289999998</v>
      </c>
      <c r="L2" s="144">
        <v>5067042.6370000001</v>
      </c>
      <c r="M2" s="132">
        <v>4.4762000000000003E-2</v>
      </c>
      <c r="N2" s="132">
        <v>0.23813599999999999</v>
      </c>
      <c r="O2" s="141">
        <v>0.76</v>
      </c>
      <c r="P2" s="145">
        <v>50.265481999999999</v>
      </c>
      <c r="Q2" s="146" t="s">
        <v>398</v>
      </c>
      <c r="R2" s="146" t="s">
        <v>403</v>
      </c>
      <c r="S2" s="146" t="s">
        <v>52</v>
      </c>
      <c r="T2" s="146" t="s">
        <v>389</v>
      </c>
    </row>
    <row r="3" spans="1:20" ht="14.25" customHeight="1">
      <c r="A3" s="140">
        <v>55</v>
      </c>
      <c r="B3" s="132" t="s">
        <v>19</v>
      </c>
      <c r="C3" s="132" t="s">
        <v>335</v>
      </c>
      <c r="D3" s="141" t="s">
        <v>20</v>
      </c>
      <c r="E3" s="132">
        <v>12</v>
      </c>
      <c r="F3" s="132">
        <v>3</v>
      </c>
      <c r="G3" s="142">
        <v>1.76</v>
      </c>
      <c r="H3" s="142">
        <v>0.56022499999999997</v>
      </c>
      <c r="I3" s="143">
        <v>9</v>
      </c>
      <c r="J3" s="143">
        <v>4.5</v>
      </c>
      <c r="K3" s="144">
        <v>2149383.088</v>
      </c>
      <c r="L3" s="144">
        <v>5067050.3689999999</v>
      </c>
      <c r="M3" s="132">
        <v>0.246499</v>
      </c>
      <c r="N3" s="132">
        <v>2.2480720000000001</v>
      </c>
      <c r="O3" s="141">
        <v>0.76</v>
      </c>
      <c r="P3" s="145">
        <v>63.617251000000003</v>
      </c>
      <c r="Q3" s="146" t="s">
        <v>398</v>
      </c>
      <c r="R3" s="146" t="s">
        <v>403</v>
      </c>
      <c r="S3" s="146" t="s">
        <v>52</v>
      </c>
      <c r="T3" s="146" t="s">
        <v>389</v>
      </c>
    </row>
    <row r="4" spans="1:20" ht="14.25" customHeight="1">
      <c r="A4" s="140">
        <v>57</v>
      </c>
      <c r="B4" s="132" t="s">
        <v>318</v>
      </c>
      <c r="C4" s="132" t="s">
        <v>319</v>
      </c>
      <c r="D4" s="141" t="s">
        <v>320</v>
      </c>
      <c r="E4" s="132">
        <v>12</v>
      </c>
      <c r="F4" s="132">
        <v>6</v>
      </c>
      <c r="G4" s="142">
        <v>0.33</v>
      </c>
      <c r="H4" s="142">
        <v>0.105042</v>
      </c>
      <c r="I4" s="143">
        <v>7</v>
      </c>
      <c r="J4" s="143">
        <v>3.5</v>
      </c>
      <c r="K4" s="144">
        <v>2149384.5189999999</v>
      </c>
      <c r="L4" s="144">
        <v>5067055.3609999996</v>
      </c>
      <c r="M4" s="132">
        <v>8.6660000000000001E-3</v>
      </c>
      <c r="N4" s="132">
        <v>7.9033999999999993E-2</v>
      </c>
      <c r="O4" s="141">
        <v>0.76</v>
      </c>
      <c r="P4" s="145">
        <v>38.48451</v>
      </c>
      <c r="Q4" s="146" t="s">
        <v>398</v>
      </c>
      <c r="R4" s="146" t="s">
        <v>403</v>
      </c>
      <c r="S4" s="146" t="s">
        <v>52</v>
      </c>
      <c r="T4" s="146" t="s">
        <v>389</v>
      </c>
    </row>
    <row r="5" spans="1:20" ht="14.25" customHeight="1">
      <c r="A5" s="140">
        <v>63</v>
      </c>
      <c r="B5" s="132" t="s">
        <v>27</v>
      </c>
      <c r="C5" s="132" t="s">
        <v>343</v>
      </c>
      <c r="D5" s="141" t="s">
        <v>326</v>
      </c>
      <c r="E5" s="132">
        <v>9</v>
      </c>
      <c r="F5" s="132">
        <v>2.5</v>
      </c>
      <c r="G5" s="142">
        <v>0.52</v>
      </c>
      <c r="H5" s="142">
        <v>0.165521</v>
      </c>
      <c r="I5" s="143">
        <v>9</v>
      </c>
      <c r="J5" s="143">
        <v>4.5</v>
      </c>
      <c r="K5" s="144">
        <v>2149383.81</v>
      </c>
      <c r="L5" s="144">
        <v>5067059.9649999999</v>
      </c>
      <c r="M5" s="132">
        <v>2.1517999999999999E-2</v>
      </c>
      <c r="N5" s="132">
        <v>0.14718100000000001</v>
      </c>
      <c r="O5" s="141">
        <v>0.76</v>
      </c>
      <c r="P5" s="145">
        <v>63.617251000000003</v>
      </c>
      <c r="Q5" s="146" t="s">
        <v>398</v>
      </c>
      <c r="R5" s="146" t="s">
        <v>403</v>
      </c>
      <c r="S5" s="146" t="s">
        <v>52</v>
      </c>
      <c r="T5" s="146" t="s">
        <v>389</v>
      </c>
    </row>
    <row r="6" spans="1:20" ht="14.25" customHeight="1">
      <c r="A6" s="140">
        <v>64</v>
      </c>
      <c r="B6" s="132" t="s">
        <v>318</v>
      </c>
      <c r="C6" s="132" t="s">
        <v>319</v>
      </c>
      <c r="D6" s="141" t="s">
        <v>320</v>
      </c>
      <c r="E6" s="132">
        <v>12</v>
      </c>
      <c r="F6" s="132">
        <v>3</v>
      </c>
      <c r="G6" s="142">
        <v>0.4</v>
      </c>
      <c r="H6" s="142">
        <v>0.12732399999999999</v>
      </c>
      <c r="I6" s="143">
        <v>12</v>
      </c>
      <c r="J6" s="143">
        <v>6</v>
      </c>
      <c r="K6" s="144">
        <v>2149383.9</v>
      </c>
      <c r="L6" s="144">
        <v>5067065.58</v>
      </c>
      <c r="M6" s="132">
        <v>1.2732E-2</v>
      </c>
      <c r="N6" s="132">
        <v>0.116119</v>
      </c>
      <c r="O6" s="141">
        <v>0.76</v>
      </c>
      <c r="P6" s="145">
        <v>113.097336</v>
      </c>
      <c r="Q6" s="146" t="s">
        <v>398</v>
      </c>
      <c r="R6" s="146" t="s">
        <v>403</v>
      </c>
      <c r="S6" s="146" t="s">
        <v>52</v>
      </c>
      <c r="T6" s="146" t="s">
        <v>389</v>
      </c>
    </row>
    <row r="7" spans="1:20" ht="14.25" customHeight="1">
      <c r="A7" s="140">
        <v>66</v>
      </c>
      <c r="B7" s="132" t="s">
        <v>32</v>
      </c>
      <c r="C7" s="132" t="s">
        <v>371</v>
      </c>
      <c r="D7" s="141" t="s">
        <v>33</v>
      </c>
      <c r="E7" s="132">
        <v>12</v>
      </c>
      <c r="F7" s="132">
        <v>3</v>
      </c>
      <c r="G7" s="142">
        <v>0.63</v>
      </c>
      <c r="H7" s="142">
        <v>0.20053499999999999</v>
      </c>
      <c r="I7" s="143">
        <v>9</v>
      </c>
      <c r="J7" s="143">
        <v>4.5</v>
      </c>
      <c r="K7" s="144">
        <v>2149383.6660000002</v>
      </c>
      <c r="L7" s="144">
        <v>5067068.807</v>
      </c>
      <c r="M7" s="132">
        <v>3.1584000000000001E-2</v>
      </c>
      <c r="N7" s="132">
        <v>0.288049</v>
      </c>
      <c r="O7" s="141">
        <v>0.76</v>
      </c>
      <c r="P7" s="145">
        <v>63.617251000000003</v>
      </c>
      <c r="Q7" s="146" t="s">
        <v>398</v>
      </c>
      <c r="R7" s="146" t="s">
        <v>403</v>
      </c>
      <c r="S7" s="146" t="s">
        <v>52</v>
      </c>
      <c r="T7" s="146" t="s">
        <v>389</v>
      </c>
    </row>
    <row r="8" spans="1:20" ht="14.25" customHeight="1">
      <c r="A8" s="140">
        <v>67</v>
      </c>
      <c r="B8" s="132" t="s">
        <v>59</v>
      </c>
      <c r="C8" s="132" t="s">
        <v>338</v>
      </c>
      <c r="D8" s="141" t="s">
        <v>326</v>
      </c>
      <c r="E8" s="132">
        <v>12</v>
      </c>
      <c r="F8" s="132">
        <v>3</v>
      </c>
      <c r="G8" s="142">
        <v>1.08</v>
      </c>
      <c r="H8" s="142">
        <v>0.343775</v>
      </c>
      <c r="I8" s="143">
        <v>9</v>
      </c>
      <c r="J8" s="143">
        <v>4.5</v>
      </c>
      <c r="K8" s="144">
        <v>2149384.08</v>
      </c>
      <c r="L8" s="144">
        <v>5067070.6770000001</v>
      </c>
      <c r="M8" s="132">
        <v>9.2818999999999999E-2</v>
      </c>
      <c r="N8" s="132">
        <v>0.84651100000000001</v>
      </c>
      <c r="O8" s="141">
        <v>0.76</v>
      </c>
      <c r="P8" s="145">
        <v>63.617251000000003</v>
      </c>
      <c r="Q8" s="146" t="s">
        <v>398</v>
      </c>
      <c r="R8" s="146" t="s">
        <v>403</v>
      </c>
      <c r="S8" s="146" t="s">
        <v>52</v>
      </c>
      <c r="T8" s="146" t="s">
        <v>389</v>
      </c>
    </row>
    <row r="9" spans="1:20" ht="14.25" customHeight="1">
      <c r="A9" s="140">
        <v>68</v>
      </c>
      <c r="B9" s="132" t="s">
        <v>60</v>
      </c>
      <c r="C9" s="132" t="s">
        <v>398</v>
      </c>
      <c r="D9" s="141" t="s">
        <v>398</v>
      </c>
      <c r="E9" s="132">
        <v>11</v>
      </c>
      <c r="F9" s="132">
        <v>2</v>
      </c>
      <c r="G9" s="142">
        <v>1.93</v>
      </c>
      <c r="H9" s="142">
        <v>0.61433800000000005</v>
      </c>
      <c r="I9" s="143">
        <v>0</v>
      </c>
      <c r="J9" s="143">
        <v>0</v>
      </c>
      <c r="K9" s="144">
        <v>2149382.1090000002</v>
      </c>
      <c r="L9" s="144">
        <v>5067075.1359999999</v>
      </c>
      <c r="M9" s="132">
        <v>0.29641800000000001</v>
      </c>
      <c r="N9" s="132">
        <v>2.478056</v>
      </c>
      <c r="O9" s="141">
        <v>0.76</v>
      </c>
      <c r="P9" s="145">
        <v>0</v>
      </c>
      <c r="Q9" s="146" t="s">
        <v>61</v>
      </c>
      <c r="R9" s="146" t="s">
        <v>403</v>
      </c>
      <c r="S9" s="146" t="s">
        <v>52</v>
      </c>
      <c r="T9" s="146" t="s">
        <v>389</v>
      </c>
    </row>
    <row r="10" spans="1:20" ht="14.25" customHeight="1">
      <c r="A10" s="140">
        <v>69</v>
      </c>
      <c r="B10" s="132" t="s">
        <v>62</v>
      </c>
      <c r="C10" s="132" t="s">
        <v>327</v>
      </c>
      <c r="D10" s="141" t="s">
        <v>63</v>
      </c>
      <c r="E10" s="132">
        <v>8</v>
      </c>
      <c r="F10" s="132">
        <v>2</v>
      </c>
      <c r="G10" s="142">
        <v>0.3</v>
      </c>
      <c r="H10" s="142">
        <v>9.5492999999999995E-2</v>
      </c>
      <c r="I10" s="143">
        <v>7</v>
      </c>
      <c r="J10" s="143">
        <v>3.5</v>
      </c>
      <c r="K10" s="144">
        <v>2149382.94</v>
      </c>
      <c r="L10" s="144">
        <v>5067077.37</v>
      </c>
      <c r="M10" s="132">
        <v>7.162E-3</v>
      </c>
      <c r="N10" s="132">
        <v>4.3545E-2</v>
      </c>
      <c r="O10" s="141">
        <v>0.76</v>
      </c>
      <c r="P10" s="145">
        <v>38.48451</v>
      </c>
      <c r="Q10" s="146" t="s">
        <v>398</v>
      </c>
      <c r="R10" s="146" t="s">
        <v>403</v>
      </c>
      <c r="S10" s="146" t="s">
        <v>52</v>
      </c>
      <c r="T10" s="146" t="s">
        <v>389</v>
      </c>
    </row>
    <row r="11" spans="1:20" ht="14.25" customHeight="1">
      <c r="A11" s="140">
        <v>70</v>
      </c>
      <c r="B11" s="132" t="s">
        <v>66</v>
      </c>
      <c r="C11" s="132" t="s">
        <v>356</v>
      </c>
      <c r="D11" s="141" t="s">
        <v>53</v>
      </c>
      <c r="E11" s="132">
        <v>10</v>
      </c>
      <c r="F11" s="132">
        <v>4</v>
      </c>
      <c r="G11" s="142">
        <v>0.52</v>
      </c>
      <c r="H11" s="142">
        <v>0.165521</v>
      </c>
      <c r="I11" s="143">
        <v>9</v>
      </c>
      <c r="J11" s="143">
        <v>4.5</v>
      </c>
      <c r="K11" s="144">
        <v>2149382.89</v>
      </c>
      <c r="L11" s="144">
        <v>5067079.24</v>
      </c>
      <c r="M11" s="132">
        <v>2.1517999999999999E-2</v>
      </c>
      <c r="N11" s="132">
        <v>0.16353500000000001</v>
      </c>
      <c r="O11" s="141">
        <v>0.76</v>
      </c>
      <c r="P11" s="145">
        <v>63.617251000000003</v>
      </c>
      <c r="Q11" s="146" t="s">
        <v>398</v>
      </c>
      <c r="R11" s="146" t="s">
        <v>403</v>
      </c>
      <c r="S11" s="146" t="s">
        <v>52</v>
      </c>
      <c r="T11" s="146" t="s">
        <v>389</v>
      </c>
    </row>
    <row r="12" spans="1:20" ht="14.25" customHeight="1">
      <c r="A12" s="140">
        <v>72</v>
      </c>
      <c r="B12" s="132" t="s">
        <v>30</v>
      </c>
      <c r="C12" s="132" t="s">
        <v>349</v>
      </c>
      <c r="D12" s="141" t="s">
        <v>31</v>
      </c>
      <c r="E12" s="132">
        <v>10</v>
      </c>
      <c r="F12" s="132">
        <v>1.5</v>
      </c>
      <c r="G12" s="142">
        <v>0.65</v>
      </c>
      <c r="H12" s="142">
        <v>0.206901</v>
      </c>
      <c r="I12" s="143">
        <v>10</v>
      </c>
      <c r="J12" s="143">
        <v>5</v>
      </c>
      <c r="K12" s="144">
        <v>2149377.9</v>
      </c>
      <c r="L12" s="144">
        <v>5067079.5999999996</v>
      </c>
      <c r="M12" s="132">
        <v>3.3620999999999998E-2</v>
      </c>
      <c r="N12" s="132">
        <v>0.255523</v>
      </c>
      <c r="O12" s="141">
        <v>0.76</v>
      </c>
      <c r="P12" s="145">
        <v>78.539816000000002</v>
      </c>
      <c r="Q12" s="146" t="s">
        <v>70</v>
      </c>
      <c r="R12" s="146" t="s">
        <v>403</v>
      </c>
      <c r="S12" s="146" t="s">
        <v>52</v>
      </c>
      <c r="T12" s="146" t="s">
        <v>389</v>
      </c>
    </row>
    <row r="13" spans="1:20" ht="14.25" customHeight="1">
      <c r="A13" s="140">
        <v>74</v>
      </c>
      <c r="B13" s="132" t="s">
        <v>66</v>
      </c>
      <c r="C13" s="132" t="s">
        <v>356</v>
      </c>
      <c r="D13" s="141" t="s">
        <v>53</v>
      </c>
      <c r="E13" s="132">
        <v>7</v>
      </c>
      <c r="F13" s="132">
        <v>2</v>
      </c>
      <c r="G13" s="142">
        <v>0.43</v>
      </c>
      <c r="H13" s="142">
        <v>0.13687299999999999</v>
      </c>
      <c r="I13" s="143">
        <v>9</v>
      </c>
      <c r="J13" s="143">
        <v>4.5</v>
      </c>
      <c r="K13" s="144">
        <v>2149382.56</v>
      </c>
      <c r="L13" s="144">
        <v>5067091.62</v>
      </c>
      <c r="M13" s="132">
        <v>1.4714E-2</v>
      </c>
      <c r="N13" s="132">
        <v>7.8278E-2</v>
      </c>
      <c r="O13" s="141">
        <v>0.76</v>
      </c>
      <c r="P13" s="145">
        <v>63.617251000000003</v>
      </c>
      <c r="Q13" s="146" t="s">
        <v>398</v>
      </c>
      <c r="R13" s="146" t="s">
        <v>403</v>
      </c>
      <c r="S13" s="146" t="s">
        <v>52</v>
      </c>
      <c r="T13" s="146" t="s">
        <v>389</v>
      </c>
    </row>
    <row r="14" spans="1:20" ht="14.25" customHeight="1">
      <c r="A14" s="140">
        <v>75</v>
      </c>
      <c r="B14" s="132" t="s">
        <v>35</v>
      </c>
      <c r="C14" s="132" t="s">
        <v>368</v>
      </c>
      <c r="D14" s="141" t="s">
        <v>326</v>
      </c>
      <c r="E14" s="132">
        <v>12</v>
      </c>
      <c r="F14" s="132">
        <v>3</v>
      </c>
      <c r="G14" s="142">
        <v>1.1299999999999999</v>
      </c>
      <c r="H14" s="142">
        <v>0.35969000000000001</v>
      </c>
      <c r="I14" s="143">
        <v>9</v>
      </c>
      <c r="J14" s="143">
        <v>4.5</v>
      </c>
      <c r="K14" s="144">
        <v>2149379.11</v>
      </c>
      <c r="L14" s="144">
        <v>5067093.5199999996</v>
      </c>
      <c r="M14" s="132">
        <v>0.10161199999999999</v>
      </c>
      <c r="N14" s="132">
        <v>0.92670600000000003</v>
      </c>
      <c r="O14" s="141">
        <v>0.76</v>
      </c>
      <c r="P14" s="145">
        <v>63.617251000000003</v>
      </c>
      <c r="Q14" s="146" t="s">
        <v>398</v>
      </c>
      <c r="R14" s="146" t="s">
        <v>403</v>
      </c>
      <c r="S14" s="146" t="s">
        <v>52</v>
      </c>
      <c r="T14" s="146" t="s">
        <v>389</v>
      </c>
    </row>
    <row r="15" spans="1:20" ht="14.25" customHeight="1">
      <c r="A15" s="140">
        <v>76</v>
      </c>
      <c r="B15" s="132" t="s">
        <v>32</v>
      </c>
      <c r="C15" s="132" t="s">
        <v>371</v>
      </c>
      <c r="D15" s="141" t="s">
        <v>33</v>
      </c>
      <c r="E15" s="132">
        <v>12</v>
      </c>
      <c r="F15" s="132">
        <v>4</v>
      </c>
      <c r="G15" s="142">
        <v>0.77</v>
      </c>
      <c r="H15" s="142">
        <v>0.24509900000000001</v>
      </c>
      <c r="I15" s="143">
        <v>9</v>
      </c>
      <c r="J15" s="143">
        <v>4.5</v>
      </c>
      <c r="K15" s="144">
        <v>2149383.06</v>
      </c>
      <c r="L15" s="144">
        <v>5067095.17</v>
      </c>
      <c r="M15" s="132">
        <v>4.7181000000000001E-2</v>
      </c>
      <c r="N15" s="132">
        <v>0.43029499999999998</v>
      </c>
      <c r="O15" s="141">
        <v>0.76</v>
      </c>
      <c r="P15" s="145">
        <v>63.617251000000003</v>
      </c>
      <c r="Q15" s="146" t="s">
        <v>398</v>
      </c>
      <c r="R15" s="146" t="s">
        <v>403</v>
      </c>
      <c r="S15" s="146" t="s">
        <v>52</v>
      </c>
      <c r="T15" s="146" t="s">
        <v>389</v>
      </c>
    </row>
    <row r="16" spans="1:20" ht="14.25" customHeight="1">
      <c r="A16" s="140">
        <v>77</v>
      </c>
      <c r="B16" s="132" t="s">
        <v>66</v>
      </c>
      <c r="C16" s="132" t="s">
        <v>356</v>
      </c>
      <c r="D16" s="141" t="s">
        <v>53</v>
      </c>
      <c r="E16" s="132">
        <v>8</v>
      </c>
      <c r="F16" s="132">
        <v>2</v>
      </c>
      <c r="G16" s="142">
        <v>0.34</v>
      </c>
      <c r="H16" s="142">
        <v>0.108225</v>
      </c>
      <c r="I16" s="143">
        <v>7</v>
      </c>
      <c r="J16" s="143">
        <v>3.5</v>
      </c>
      <c r="K16" s="144">
        <v>2149380.77</v>
      </c>
      <c r="L16" s="144">
        <v>5067099.54</v>
      </c>
      <c r="M16" s="132">
        <v>9.1990000000000006E-3</v>
      </c>
      <c r="N16" s="132">
        <v>5.5931000000000002E-2</v>
      </c>
      <c r="O16" s="141">
        <v>0.76</v>
      </c>
      <c r="P16" s="145">
        <v>38.48451</v>
      </c>
      <c r="Q16" s="146" t="s">
        <v>398</v>
      </c>
      <c r="R16" s="146" t="s">
        <v>403</v>
      </c>
      <c r="S16" s="146" t="s">
        <v>52</v>
      </c>
      <c r="T16" s="146" t="s">
        <v>389</v>
      </c>
    </row>
    <row r="17" spans="1:20" ht="14.25" customHeight="1">
      <c r="A17" s="140">
        <v>78</v>
      </c>
      <c r="B17" s="132" t="s">
        <v>35</v>
      </c>
      <c r="C17" s="132" t="s">
        <v>368</v>
      </c>
      <c r="D17" s="141" t="s">
        <v>326</v>
      </c>
      <c r="E17" s="132">
        <v>11</v>
      </c>
      <c r="F17" s="132">
        <v>2</v>
      </c>
      <c r="G17" s="142">
        <v>0.6</v>
      </c>
      <c r="H17" s="142">
        <v>0.19098599999999999</v>
      </c>
      <c r="I17" s="143">
        <v>11</v>
      </c>
      <c r="J17" s="143">
        <v>5.5</v>
      </c>
      <c r="K17" s="144">
        <v>2149377.66</v>
      </c>
      <c r="L17" s="144">
        <v>5067098.34</v>
      </c>
      <c r="M17" s="132">
        <v>2.8648E-2</v>
      </c>
      <c r="N17" s="132">
        <v>0.23949599999999999</v>
      </c>
      <c r="O17" s="141">
        <v>0.76</v>
      </c>
      <c r="P17" s="145">
        <v>95.033178000000007</v>
      </c>
      <c r="Q17" s="146" t="s">
        <v>398</v>
      </c>
      <c r="R17" s="146" t="s">
        <v>403</v>
      </c>
      <c r="S17" s="146" t="s">
        <v>52</v>
      </c>
      <c r="T17" s="146" t="s">
        <v>389</v>
      </c>
    </row>
    <row r="18" spans="1:20" ht="14.25" customHeight="1">
      <c r="A18" s="140">
        <v>80</v>
      </c>
      <c r="B18" s="132" t="s">
        <v>35</v>
      </c>
      <c r="C18" s="132" t="s">
        <v>368</v>
      </c>
      <c r="D18" s="141" t="s">
        <v>326</v>
      </c>
      <c r="E18" s="132">
        <v>11</v>
      </c>
      <c r="F18" s="132">
        <v>2</v>
      </c>
      <c r="G18" s="142">
        <v>0.6</v>
      </c>
      <c r="H18" s="142">
        <v>0.19098599999999999</v>
      </c>
      <c r="I18" s="143">
        <v>9</v>
      </c>
      <c r="J18" s="143">
        <v>4.5</v>
      </c>
      <c r="K18" s="144">
        <v>2149377.17</v>
      </c>
      <c r="L18" s="144">
        <v>5067101.18</v>
      </c>
      <c r="M18" s="132">
        <v>2.8648E-2</v>
      </c>
      <c r="N18" s="132">
        <v>0.23949599999999999</v>
      </c>
      <c r="O18" s="141">
        <v>0.76</v>
      </c>
      <c r="P18" s="145">
        <v>63.617251000000003</v>
      </c>
      <c r="Q18" s="146" t="s">
        <v>398</v>
      </c>
      <c r="R18" s="146" t="s">
        <v>403</v>
      </c>
      <c r="S18" s="146" t="s">
        <v>52</v>
      </c>
      <c r="T18" s="146" t="s">
        <v>389</v>
      </c>
    </row>
    <row r="19" spans="1:20" ht="14.25" customHeight="1">
      <c r="A19" s="140">
        <v>81</v>
      </c>
      <c r="B19" s="132" t="s">
        <v>32</v>
      </c>
      <c r="C19" s="132" t="s">
        <v>371</v>
      </c>
      <c r="D19" s="141" t="s">
        <v>33</v>
      </c>
      <c r="E19" s="132">
        <v>12</v>
      </c>
      <c r="F19" s="132">
        <v>7</v>
      </c>
      <c r="G19" s="142">
        <v>0.95</v>
      </c>
      <c r="H19" s="142">
        <v>0.302394</v>
      </c>
      <c r="I19" s="143">
        <v>9</v>
      </c>
      <c r="J19" s="143">
        <v>4.5</v>
      </c>
      <c r="K19" s="144">
        <v>2149381.5099999998</v>
      </c>
      <c r="L19" s="144">
        <v>5067106.03</v>
      </c>
      <c r="M19" s="132">
        <v>7.1818999999999994E-2</v>
      </c>
      <c r="N19" s="132">
        <v>0.65498599999999996</v>
      </c>
      <c r="O19" s="141">
        <v>0.76</v>
      </c>
      <c r="P19" s="145">
        <v>63.617251000000003</v>
      </c>
      <c r="Q19" s="146" t="s">
        <v>398</v>
      </c>
      <c r="R19" s="146" t="s">
        <v>403</v>
      </c>
      <c r="S19" s="146" t="s">
        <v>52</v>
      </c>
      <c r="T19" s="146" t="s">
        <v>389</v>
      </c>
    </row>
    <row r="20" spans="1:20" ht="14.25" customHeight="1">
      <c r="A20" s="140">
        <v>82</v>
      </c>
      <c r="B20" s="132" t="s">
        <v>22</v>
      </c>
      <c r="C20" s="132" t="s">
        <v>345</v>
      </c>
      <c r="D20" s="141" t="s">
        <v>20</v>
      </c>
      <c r="E20" s="132">
        <v>8</v>
      </c>
      <c r="F20" s="132">
        <v>3</v>
      </c>
      <c r="G20" s="142">
        <v>0.59</v>
      </c>
      <c r="H20" s="142">
        <v>0.187803</v>
      </c>
      <c r="I20" s="143">
        <v>6</v>
      </c>
      <c r="J20" s="143">
        <v>3</v>
      </c>
      <c r="K20" s="144">
        <v>2149380.27</v>
      </c>
      <c r="L20" s="144">
        <v>5067105.32</v>
      </c>
      <c r="M20" s="132">
        <v>2.7701E-2</v>
      </c>
      <c r="N20" s="132">
        <v>0.16842199999999999</v>
      </c>
      <c r="O20" s="141">
        <v>0.76</v>
      </c>
      <c r="P20" s="145">
        <v>28.274334</v>
      </c>
      <c r="Q20" s="146" t="s">
        <v>398</v>
      </c>
      <c r="R20" s="146" t="s">
        <v>403</v>
      </c>
      <c r="S20" s="146" t="s">
        <v>52</v>
      </c>
      <c r="T20" s="146" t="s">
        <v>389</v>
      </c>
    </row>
    <row r="21" spans="1:20" ht="14.25" customHeight="1">
      <c r="A21" s="140">
        <v>83</v>
      </c>
      <c r="B21" s="132" t="s">
        <v>35</v>
      </c>
      <c r="C21" s="132" t="s">
        <v>368</v>
      </c>
      <c r="D21" s="141" t="s">
        <v>326</v>
      </c>
      <c r="E21" s="132">
        <v>10</v>
      </c>
      <c r="F21" s="132">
        <v>2</v>
      </c>
      <c r="G21" s="142">
        <v>0.6</v>
      </c>
      <c r="H21" s="142">
        <v>0.19098599999999999</v>
      </c>
      <c r="I21" s="143">
        <v>7</v>
      </c>
      <c r="J21" s="143">
        <v>3.5</v>
      </c>
      <c r="K21" s="144">
        <v>2149376.4</v>
      </c>
      <c r="L21" s="144">
        <v>5067103.4000000004</v>
      </c>
      <c r="M21" s="132">
        <v>2.8648E-2</v>
      </c>
      <c r="N21" s="132">
        <v>0.217724</v>
      </c>
      <c r="O21" s="141">
        <v>0.76</v>
      </c>
      <c r="P21" s="145">
        <v>38.48451</v>
      </c>
      <c r="Q21" s="146" t="s">
        <v>398</v>
      </c>
      <c r="R21" s="146" t="s">
        <v>403</v>
      </c>
      <c r="S21" s="146" t="s">
        <v>52</v>
      </c>
      <c r="T21" s="146" t="s">
        <v>389</v>
      </c>
    </row>
    <row r="22" spans="1:20" ht="14.25" customHeight="1">
      <c r="A22" s="140">
        <v>84</v>
      </c>
      <c r="B22" s="132" t="s">
        <v>35</v>
      </c>
      <c r="C22" s="132" t="s">
        <v>368</v>
      </c>
      <c r="D22" s="141" t="s">
        <v>326</v>
      </c>
      <c r="E22" s="132">
        <v>11</v>
      </c>
      <c r="F22" s="132">
        <v>2</v>
      </c>
      <c r="G22" s="142">
        <v>0.6</v>
      </c>
      <c r="H22" s="142">
        <v>0.19098599999999999</v>
      </c>
      <c r="I22" s="143">
        <v>8</v>
      </c>
      <c r="J22" s="143">
        <v>4</v>
      </c>
      <c r="K22" s="144">
        <v>2149376.7599999998</v>
      </c>
      <c r="L22" s="144">
        <v>5067104.37</v>
      </c>
      <c r="M22" s="132">
        <v>2.8648E-2</v>
      </c>
      <c r="N22" s="132">
        <v>0.23949599999999999</v>
      </c>
      <c r="O22" s="141">
        <v>0.76</v>
      </c>
      <c r="P22" s="145">
        <v>50.265481999999999</v>
      </c>
      <c r="Q22" s="146" t="s">
        <v>398</v>
      </c>
      <c r="R22" s="146" t="s">
        <v>403</v>
      </c>
      <c r="S22" s="146" t="s">
        <v>52</v>
      </c>
      <c r="T22" s="146" t="s">
        <v>389</v>
      </c>
    </row>
    <row r="23" spans="1:20" ht="14.25" customHeight="1">
      <c r="A23" s="140">
        <v>85</v>
      </c>
      <c r="B23" s="132" t="s">
        <v>35</v>
      </c>
      <c r="C23" s="132" t="s">
        <v>368</v>
      </c>
      <c r="D23" s="141" t="s">
        <v>326</v>
      </c>
      <c r="E23" s="132">
        <v>11</v>
      </c>
      <c r="F23" s="132">
        <v>2</v>
      </c>
      <c r="G23" s="142">
        <v>0.6</v>
      </c>
      <c r="H23" s="142">
        <v>0.19098599999999999</v>
      </c>
      <c r="I23" s="143">
        <v>7</v>
      </c>
      <c r="J23" s="143">
        <v>3.5</v>
      </c>
      <c r="K23" s="144">
        <v>2149376.7000000002</v>
      </c>
      <c r="L23" s="144">
        <v>5067105.08</v>
      </c>
      <c r="M23" s="132">
        <v>2.8648E-2</v>
      </c>
      <c r="N23" s="132">
        <v>0.23949599999999999</v>
      </c>
      <c r="O23" s="141">
        <v>0.76</v>
      </c>
      <c r="P23" s="145">
        <v>38.48451</v>
      </c>
      <c r="Q23" s="146" t="s">
        <v>398</v>
      </c>
      <c r="R23" s="146" t="s">
        <v>403</v>
      </c>
      <c r="S23" s="146" t="s">
        <v>52</v>
      </c>
      <c r="T23" s="146" t="s">
        <v>389</v>
      </c>
    </row>
    <row r="24" spans="1:20" ht="14.25" customHeight="1">
      <c r="A24" s="140">
        <v>86</v>
      </c>
      <c r="B24" s="132" t="s">
        <v>35</v>
      </c>
      <c r="C24" s="132" t="s">
        <v>368</v>
      </c>
      <c r="D24" s="141" t="s">
        <v>326</v>
      </c>
      <c r="E24" s="132">
        <v>11</v>
      </c>
      <c r="F24" s="132">
        <v>2</v>
      </c>
      <c r="G24" s="142">
        <v>0.6</v>
      </c>
      <c r="H24" s="142">
        <v>0.19098599999999999</v>
      </c>
      <c r="I24" s="143">
        <v>9</v>
      </c>
      <c r="J24" s="143">
        <v>4.5</v>
      </c>
      <c r="K24" s="144">
        <v>2149375.89</v>
      </c>
      <c r="L24" s="144">
        <v>5067107.4400000004</v>
      </c>
      <c r="M24" s="132">
        <v>2.8648E-2</v>
      </c>
      <c r="N24" s="132">
        <v>0.23949599999999999</v>
      </c>
      <c r="O24" s="141">
        <v>0.76</v>
      </c>
      <c r="P24" s="145">
        <v>63.617251000000003</v>
      </c>
      <c r="Q24" s="146" t="s">
        <v>398</v>
      </c>
      <c r="R24" s="146" t="s">
        <v>403</v>
      </c>
      <c r="S24" s="146" t="s">
        <v>52</v>
      </c>
      <c r="T24" s="146" t="s">
        <v>389</v>
      </c>
    </row>
    <row r="25" spans="1:20" ht="14.25" customHeight="1">
      <c r="A25" s="140">
        <v>88</v>
      </c>
      <c r="B25" s="132" t="s">
        <v>35</v>
      </c>
      <c r="C25" s="132" t="s">
        <v>368</v>
      </c>
      <c r="D25" s="141" t="s">
        <v>326</v>
      </c>
      <c r="E25" s="132">
        <v>12</v>
      </c>
      <c r="F25" s="132">
        <v>2</v>
      </c>
      <c r="G25" s="142">
        <v>0.37</v>
      </c>
      <c r="H25" s="142">
        <v>0.117775</v>
      </c>
      <c r="I25" s="143">
        <v>9</v>
      </c>
      <c r="J25" s="143">
        <v>4.5</v>
      </c>
      <c r="K25" s="144">
        <v>2149373.33</v>
      </c>
      <c r="L25" s="144">
        <v>5067114.2699999996</v>
      </c>
      <c r="M25" s="132">
        <v>1.0893999999999999E-2</v>
      </c>
      <c r="N25" s="132">
        <v>9.9354999999999999E-2</v>
      </c>
      <c r="O25" s="141">
        <v>0.76</v>
      </c>
      <c r="P25" s="145">
        <v>63.617251000000003</v>
      </c>
      <c r="Q25" s="146" t="s">
        <v>398</v>
      </c>
      <c r="R25" s="146" t="s">
        <v>403</v>
      </c>
      <c r="S25" s="146" t="s">
        <v>52</v>
      </c>
      <c r="T25" s="146" t="s">
        <v>389</v>
      </c>
    </row>
    <row r="26" spans="1:20" ht="14.25" customHeight="1">
      <c r="A26" s="140">
        <v>89</v>
      </c>
      <c r="B26" s="132" t="s">
        <v>32</v>
      </c>
      <c r="C26" s="132" t="s">
        <v>371</v>
      </c>
      <c r="D26" s="141" t="s">
        <v>33</v>
      </c>
      <c r="E26" s="132">
        <v>12</v>
      </c>
      <c r="F26" s="132">
        <v>6</v>
      </c>
      <c r="G26" s="142">
        <v>1</v>
      </c>
      <c r="H26" s="142">
        <v>0.31830999999999998</v>
      </c>
      <c r="I26" s="143">
        <v>9</v>
      </c>
      <c r="J26" s="143">
        <v>4.5</v>
      </c>
      <c r="K26" s="144">
        <v>2149374.08</v>
      </c>
      <c r="L26" s="144">
        <v>5067117.2</v>
      </c>
      <c r="M26" s="132">
        <v>7.9576999999999995E-2</v>
      </c>
      <c r="N26" s="132">
        <v>0.72574700000000003</v>
      </c>
      <c r="O26" s="141">
        <v>0.76</v>
      </c>
      <c r="P26" s="145">
        <v>63.617251000000003</v>
      </c>
      <c r="Q26" s="146" t="s">
        <v>398</v>
      </c>
      <c r="R26" s="146" t="s">
        <v>403</v>
      </c>
      <c r="S26" s="146" t="s">
        <v>52</v>
      </c>
      <c r="T26" s="146" t="s">
        <v>389</v>
      </c>
    </row>
    <row r="27" spans="1:20" ht="14.25" customHeight="1">
      <c r="A27" s="140">
        <v>103</v>
      </c>
      <c r="B27" s="132" t="s">
        <v>55</v>
      </c>
      <c r="C27" s="132" t="s">
        <v>325</v>
      </c>
      <c r="D27" s="141" t="s">
        <v>326</v>
      </c>
      <c r="E27" s="132">
        <v>9</v>
      </c>
      <c r="F27" s="132">
        <v>4</v>
      </c>
      <c r="G27" s="142">
        <v>1.6</v>
      </c>
      <c r="H27" s="142">
        <v>0.50929599999999997</v>
      </c>
      <c r="I27" s="143">
        <v>9</v>
      </c>
      <c r="J27" s="143">
        <v>4.5</v>
      </c>
      <c r="K27" s="144">
        <v>2149386.781</v>
      </c>
      <c r="L27" s="144">
        <v>5067188.1100000003</v>
      </c>
      <c r="M27" s="132">
        <v>0.20371800000000001</v>
      </c>
      <c r="N27" s="132">
        <v>1.3934329999999999</v>
      </c>
      <c r="O27" s="141">
        <v>0.76</v>
      </c>
      <c r="P27" s="145">
        <v>63.617251000000003</v>
      </c>
      <c r="Q27" s="146" t="s">
        <v>398</v>
      </c>
      <c r="R27" s="146" t="s">
        <v>403</v>
      </c>
      <c r="S27" s="146" t="s">
        <v>52</v>
      </c>
      <c r="T27" s="146" t="s">
        <v>389</v>
      </c>
    </row>
    <row r="28" spans="1:20" ht="14.25" customHeight="1">
      <c r="A28" s="140">
        <v>105</v>
      </c>
      <c r="B28" s="132" t="s">
        <v>35</v>
      </c>
      <c r="C28" s="132" t="s">
        <v>368</v>
      </c>
      <c r="D28" s="141" t="s">
        <v>326</v>
      </c>
      <c r="E28" s="132">
        <v>12</v>
      </c>
      <c r="F28" s="132">
        <v>2</v>
      </c>
      <c r="G28" s="142">
        <v>0.9</v>
      </c>
      <c r="H28" s="142">
        <v>0.28647899999999998</v>
      </c>
      <c r="I28" s="143">
        <v>9</v>
      </c>
      <c r="J28" s="143">
        <v>4.5</v>
      </c>
      <c r="K28" s="144">
        <v>2149384.46</v>
      </c>
      <c r="L28" s="144">
        <v>5067200.43</v>
      </c>
      <c r="M28" s="132">
        <v>6.4458000000000001E-2</v>
      </c>
      <c r="N28" s="132">
        <v>0.58785500000000002</v>
      </c>
      <c r="O28" s="141">
        <v>0.76</v>
      </c>
      <c r="P28" s="145">
        <v>63.617251000000003</v>
      </c>
      <c r="Q28" s="146" t="s">
        <v>398</v>
      </c>
      <c r="R28" s="146" t="s">
        <v>403</v>
      </c>
      <c r="S28" s="146" t="s">
        <v>52</v>
      </c>
      <c r="T28" s="146" t="s">
        <v>389</v>
      </c>
    </row>
    <row r="29" spans="1:20" ht="14.25" customHeight="1">
      <c r="A29" s="140">
        <v>106</v>
      </c>
      <c r="B29" s="132" t="s">
        <v>35</v>
      </c>
      <c r="C29" s="132" t="s">
        <v>368</v>
      </c>
      <c r="D29" s="141" t="s">
        <v>326</v>
      </c>
      <c r="E29" s="132">
        <v>12</v>
      </c>
      <c r="F29" s="132">
        <v>3</v>
      </c>
      <c r="G29" s="142">
        <v>0.98</v>
      </c>
      <c r="H29" s="142">
        <v>0.311944</v>
      </c>
      <c r="I29" s="143">
        <v>9</v>
      </c>
      <c r="J29" s="143">
        <v>4.5</v>
      </c>
      <c r="K29" s="144">
        <v>2149385.8879999998</v>
      </c>
      <c r="L29" s="144">
        <v>5067220.5159999998</v>
      </c>
      <c r="M29" s="132">
        <v>7.6425999999999994E-2</v>
      </c>
      <c r="N29" s="132">
        <v>0.69700700000000004</v>
      </c>
      <c r="O29" s="141">
        <v>0.76</v>
      </c>
      <c r="P29" s="145">
        <v>63.617251000000003</v>
      </c>
      <c r="Q29" s="146" t="s">
        <v>398</v>
      </c>
      <c r="R29" s="146" t="s">
        <v>403</v>
      </c>
      <c r="S29" s="146" t="s">
        <v>52</v>
      </c>
      <c r="T29" s="146" t="s">
        <v>389</v>
      </c>
    </row>
    <row r="30" spans="1:20" ht="14.25" customHeight="1">
      <c r="A30" s="140">
        <v>107</v>
      </c>
      <c r="B30" s="132" t="s">
        <v>132</v>
      </c>
      <c r="C30" s="132" t="s">
        <v>372</v>
      </c>
      <c r="D30" s="141" t="s">
        <v>326</v>
      </c>
      <c r="E30" s="132">
        <v>12</v>
      </c>
      <c r="F30" s="132">
        <v>3</v>
      </c>
      <c r="G30" s="142">
        <v>0.92</v>
      </c>
      <c r="H30" s="142">
        <v>0.29284500000000002</v>
      </c>
      <c r="I30" s="143">
        <v>9</v>
      </c>
      <c r="J30" s="143">
        <v>4.5</v>
      </c>
      <c r="K30" s="144">
        <v>2149385.2439999999</v>
      </c>
      <c r="L30" s="144">
        <v>5067214.6679999996</v>
      </c>
      <c r="M30" s="132">
        <v>6.7353999999999997E-2</v>
      </c>
      <c r="N30" s="132">
        <v>0.61427200000000004</v>
      </c>
      <c r="O30" s="141">
        <v>0.76</v>
      </c>
      <c r="P30" s="145">
        <v>63.617251000000003</v>
      </c>
      <c r="Q30" s="146" t="s">
        <v>398</v>
      </c>
      <c r="R30" s="146" t="s">
        <v>403</v>
      </c>
      <c r="S30" s="146" t="s">
        <v>52</v>
      </c>
      <c r="T30" s="146" t="s">
        <v>389</v>
      </c>
    </row>
    <row r="31" spans="1:20" ht="14.25" customHeight="1">
      <c r="A31" s="140">
        <v>114</v>
      </c>
      <c r="B31" s="132" t="s">
        <v>60</v>
      </c>
      <c r="C31" s="132" t="s">
        <v>398</v>
      </c>
      <c r="D31" s="141" t="s">
        <v>398</v>
      </c>
      <c r="E31" s="132">
        <v>12</v>
      </c>
      <c r="F31" s="132">
        <v>3</v>
      </c>
      <c r="G31" s="142">
        <v>1.7</v>
      </c>
      <c r="H31" s="142">
        <v>0.54112700000000002</v>
      </c>
      <c r="I31" s="143">
        <v>0</v>
      </c>
      <c r="J31" s="143">
        <v>0</v>
      </c>
      <c r="K31" s="144">
        <v>2149346.5449999999</v>
      </c>
      <c r="L31" s="144">
        <v>5067241.8279999997</v>
      </c>
      <c r="M31" s="132">
        <v>0.22997899999999999</v>
      </c>
      <c r="N31" s="132">
        <v>2.0974080000000002</v>
      </c>
      <c r="O31" s="141">
        <v>0.76</v>
      </c>
      <c r="P31" s="145">
        <v>0</v>
      </c>
      <c r="Q31" s="146" t="s">
        <v>83</v>
      </c>
      <c r="R31" s="146" t="s">
        <v>403</v>
      </c>
      <c r="S31" s="146" t="s">
        <v>52</v>
      </c>
      <c r="T31" s="146" t="s">
        <v>389</v>
      </c>
    </row>
    <row r="32" spans="1:20" ht="14.25" customHeight="1">
      <c r="A32" s="140">
        <v>115</v>
      </c>
      <c r="B32" s="132" t="s">
        <v>35</v>
      </c>
      <c r="C32" s="132" t="s">
        <v>368</v>
      </c>
      <c r="D32" s="141" t="s">
        <v>326</v>
      </c>
      <c r="E32" s="132">
        <v>12</v>
      </c>
      <c r="F32" s="132">
        <v>4</v>
      </c>
      <c r="G32" s="142">
        <v>0.78</v>
      </c>
      <c r="H32" s="142">
        <v>0.248282</v>
      </c>
      <c r="I32" s="143">
        <v>10</v>
      </c>
      <c r="J32" s="143">
        <v>5</v>
      </c>
      <c r="K32" s="144">
        <v>2149344.5630000001</v>
      </c>
      <c r="L32" s="144">
        <v>5067242.7759999996</v>
      </c>
      <c r="M32" s="132">
        <v>4.8415E-2</v>
      </c>
      <c r="N32" s="132">
        <v>0.44154399999999999</v>
      </c>
      <c r="O32" s="141">
        <v>0.76</v>
      </c>
      <c r="P32" s="145">
        <v>78.539816000000002</v>
      </c>
      <c r="Q32" s="146" t="s">
        <v>398</v>
      </c>
      <c r="R32" s="146" t="s">
        <v>403</v>
      </c>
      <c r="S32" s="146" t="s">
        <v>52</v>
      </c>
      <c r="T32" s="146" t="s">
        <v>389</v>
      </c>
    </row>
    <row r="33" spans="1:20" ht="14.25" customHeight="1">
      <c r="A33" s="140">
        <v>116</v>
      </c>
      <c r="B33" s="132" t="s">
        <v>26</v>
      </c>
      <c r="C33" s="132" t="s">
        <v>357</v>
      </c>
      <c r="D33" s="141" t="s">
        <v>326</v>
      </c>
      <c r="E33" s="132">
        <v>10</v>
      </c>
      <c r="F33" s="132">
        <v>2</v>
      </c>
      <c r="G33" s="142">
        <v>0.4</v>
      </c>
      <c r="H33" s="142">
        <v>0.12732399999999999</v>
      </c>
      <c r="I33" s="143">
        <v>5</v>
      </c>
      <c r="J33" s="143">
        <v>2.5</v>
      </c>
      <c r="K33" s="144">
        <v>2149349.088</v>
      </c>
      <c r="L33" s="144">
        <v>5067241.6090000002</v>
      </c>
      <c r="M33" s="132">
        <v>1.2732E-2</v>
      </c>
      <c r="N33" s="132">
        <v>9.6766000000000005E-2</v>
      </c>
      <c r="O33" s="141">
        <v>0.76</v>
      </c>
      <c r="P33" s="145">
        <v>19.634954</v>
      </c>
      <c r="Q33" s="146" t="s">
        <v>398</v>
      </c>
      <c r="R33" s="146" t="s">
        <v>403</v>
      </c>
      <c r="S33" s="146" t="s">
        <v>52</v>
      </c>
      <c r="T33" s="146" t="s">
        <v>389</v>
      </c>
    </row>
    <row r="34" spans="1:20" ht="14.25" customHeight="1">
      <c r="A34" s="140">
        <v>117</v>
      </c>
      <c r="B34" s="132" t="s">
        <v>55</v>
      </c>
      <c r="C34" s="132" t="s">
        <v>325</v>
      </c>
      <c r="D34" s="141" t="s">
        <v>326</v>
      </c>
      <c r="E34" s="132">
        <v>12</v>
      </c>
      <c r="F34" s="132">
        <v>3</v>
      </c>
      <c r="G34" s="142">
        <v>1.33</v>
      </c>
      <c r="H34" s="142">
        <v>0.42335200000000001</v>
      </c>
      <c r="I34" s="143">
        <v>9</v>
      </c>
      <c r="J34" s="143">
        <v>4.5</v>
      </c>
      <c r="K34" s="144">
        <v>2149355.7719999999</v>
      </c>
      <c r="L34" s="144">
        <v>5067241.0259999996</v>
      </c>
      <c r="M34" s="132">
        <v>0.140765</v>
      </c>
      <c r="N34" s="132">
        <v>1.2837730000000001</v>
      </c>
      <c r="O34" s="141">
        <v>0.76</v>
      </c>
      <c r="P34" s="145">
        <v>63.617251000000003</v>
      </c>
      <c r="Q34" s="146" t="s">
        <v>84</v>
      </c>
      <c r="R34" s="146" t="s">
        <v>403</v>
      </c>
      <c r="S34" s="146" t="s">
        <v>52</v>
      </c>
      <c r="T34" s="146" t="s">
        <v>389</v>
      </c>
    </row>
    <row r="35" spans="1:20" ht="14.25" customHeight="1">
      <c r="A35" s="140">
        <v>118</v>
      </c>
      <c r="B35" s="132" t="s">
        <v>30</v>
      </c>
      <c r="C35" s="132" t="s">
        <v>349</v>
      </c>
      <c r="D35" s="141" t="s">
        <v>31</v>
      </c>
      <c r="E35" s="132">
        <v>12</v>
      </c>
      <c r="F35" s="132">
        <v>5</v>
      </c>
      <c r="G35" s="142">
        <v>2.65</v>
      </c>
      <c r="H35" s="142">
        <v>0.84352099999999997</v>
      </c>
      <c r="I35" s="143">
        <v>9</v>
      </c>
      <c r="J35" s="143">
        <v>4.5</v>
      </c>
      <c r="K35" s="144">
        <v>2149361.2940000002</v>
      </c>
      <c r="L35" s="144">
        <v>5067236.5</v>
      </c>
      <c r="M35" s="132">
        <v>0.55883300000000002</v>
      </c>
      <c r="N35" s="132">
        <v>5.0965550000000004</v>
      </c>
      <c r="O35" s="141">
        <v>0.76</v>
      </c>
      <c r="P35" s="145">
        <v>63.617251000000003</v>
      </c>
      <c r="Q35" s="146" t="s">
        <v>85</v>
      </c>
      <c r="R35" s="146" t="s">
        <v>403</v>
      </c>
      <c r="S35" s="146" t="s">
        <v>52</v>
      </c>
      <c r="T35" s="146" t="s">
        <v>389</v>
      </c>
    </row>
    <row r="36" spans="1:20" ht="14.25" customHeight="1">
      <c r="A36" s="140">
        <v>120</v>
      </c>
      <c r="B36" s="132" t="s">
        <v>26</v>
      </c>
      <c r="C36" s="132" t="s">
        <v>357</v>
      </c>
      <c r="D36" s="141" t="s">
        <v>326</v>
      </c>
      <c r="E36" s="132">
        <v>9</v>
      </c>
      <c r="F36" s="132">
        <v>2</v>
      </c>
      <c r="G36" s="142">
        <v>1.36</v>
      </c>
      <c r="H36" s="142">
        <v>0.43290099999999998</v>
      </c>
      <c r="I36" s="143">
        <v>11</v>
      </c>
      <c r="J36" s="143">
        <v>5.5</v>
      </c>
      <c r="K36" s="144">
        <v>2149367.0720000002</v>
      </c>
      <c r="L36" s="144">
        <v>5067239.4029999999</v>
      </c>
      <c r="M36" s="132">
        <v>0.14718600000000001</v>
      </c>
      <c r="N36" s="132">
        <v>1.006756</v>
      </c>
      <c r="O36" s="141">
        <v>0.76</v>
      </c>
      <c r="P36" s="145">
        <v>95.033178000000007</v>
      </c>
      <c r="Q36" s="146" t="s">
        <v>86</v>
      </c>
      <c r="R36" s="146" t="s">
        <v>403</v>
      </c>
      <c r="S36" s="146" t="s">
        <v>52</v>
      </c>
      <c r="T36" s="146" t="s">
        <v>389</v>
      </c>
    </row>
    <row r="37" spans="1:20" ht="14.25" customHeight="1">
      <c r="A37" s="140">
        <v>125</v>
      </c>
      <c r="B37" s="132" t="s">
        <v>41</v>
      </c>
      <c r="C37" s="132" t="s">
        <v>344</v>
      </c>
      <c r="D37" s="141" t="s">
        <v>42</v>
      </c>
      <c r="E37" s="132">
        <v>12</v>
      </c>
      <c r="F37" s="132">
        <v>5</v>
      </c>
      <c r="G37" s="142">
        <v>2.6</v>
      </c>
      <c r="H37" s="142">
        <v>0.82760599999999995</v>
      </c>
      <c r="I37" s="143">
        <v>8</v>
      </c>
      <c r="J37" s="143">
        <v>4</v>
      </c>
      <c r="K37" s="144">
        <v>2149309.1329999999</v>
      </c>
      <c r="L37" s="144">
        <v>5067247.26</v>
      </c>
      <c r="M37" s="132">
        <v>0.53794399999999998</v>
      </c>
      <c r="N37" s="132">
        <v>4.906047</v>
      </c>
      <c r="O37" s="141">
        <v>0.76</v>
      </c>
      <c r="P37" s="145">
        <v>50.265481999999999</v>
      </c>
      <c r="Q37" s="146" t="s">
        <v>398</v>
      </c>
      <c r="R37" s="146" t="s">
        <v>109</v>
      </c>
      <c r="S37" s="146" t="s">
        <v>52</v>
      </c>
      <c r="T37" s="146" t="s">
        <v>389</v>
      </c>
    </row>
    <row r="38" spans="1:20" ht="14.25" customHeight="1">
      <c r="A38" s="140">
        <v>127</v>
      </c>
      <c r="B38" s="132" t="s">
        <v>67</v>
      </c>
      <c r="C38" s="132" t="s">
        <v>367</v>
      </c>
      <c r="D38" s="141" t="s">
        <v>68</v>
      </c>
      <c r="E38" s="132">
        <v>8</v>
      </c>
      <c r="F38" s="132">
        <v>5</v>
      </c>
      <c r="G38" s="142">
        <v>2</v>
      </c>
      <c r="H38" s="142">
        <v>0.63661999999999996</v>
      </c>
      <c r="I38" s="143">
        <v>9</v>
      </c>
      <c r="J38" s="143">
        <v>4.5</v>
      </c>
      <c r="K38" s="144">
        <v>2149281.3969999999</v>
      </c>
      <c r="L38" s="144">
        <v>5067250.3269999996</v>
      </c>
      <c r="M38" s="132">
        <v>0.31830999999999998</v>
      </c>
      <c r="N38" s="132">
        <v>1.935324</v>
      </c>
      <c r="O38" s="141">
        <v>0.76</v>
      </c>
      <c r="P38" s="145">
        <v>63.617251000000003</v>
      </c>
      <c r="Q38" s="146" t="s">
        <v>398</v>
      </c>
      <c r="R38" s="146" t="s">
        <v>109</v>
      </c>
      <c r="S38" s="146" t="s">
        <v>52</v>
      </c>
      <c r="T38" s="146" t="s">
        <v>389</v>
      </c>
    </row>
    <row r="39" spans="1:20" ht="14.25" customHeight="1">
      <c r="A39" s="140">
        <v>129</v>
      </c>
      <c r="B39" s="132" t="s">
        <v>27</v>
      </c>
      <c r="C39" s="132" t="s">
        <v>343</v>
      </c>
      <c r="D39" s="141" t="s">
        <v>326</v>
      </c>
      <c r="E39" s="132">
        <v>10</v>
      </c>
      <c r="F39" s="132">
        <v>3</v>
      </c>
      <c r="G39" s="142">
        <v>1.07</v>
      </c>
      <c r="H39" s="142">
        <v>0.34059200000000001</v>
      </c>
      <c r="I39" s="143">
        <v>10</v>
      </c>
      <c r="J39" s="143">
        <v>5</v>
      </c>
      <c r="K39" s="144">
        <v>2149273.017</v>
      </c>
      <c r="L39" s="144">
        <v>5067257.2860000003</v>
      </c>
      <c r="M39" s="132">
        <v>9.1107999999999995E-2</v>
      </c>
      <c r="N39" s="132">
        <v>0.69242300000000001</v>
      </c>
      <c r="O39" s="141">
        <v>0.76</v>
      </c>
      <c r="P39" s="145">
        <v>78.539816000000002</v>
      </c>
      <c r="Q39" s="146" t="s">
        <v>398</v>
      </c>
      <c r="R39" s="146" t="s">
        <v>109</v>
      </c>
      <c r="S39" s="146" t="s">
        <v>52</v>
      </c>
      <c r="T39" s="146" t="s">
        <v>389</v>
      </c>
    </row>
    <row r="40" spans="1:20" ht="14.25" customHeight="1">
      <c r="A40" s="140">
        <v>131</v>
      </c>
      <c r="B40" s="132" t="s">
        <v>66</v>
      </c>
      <c r="C40" s="132" t="s">
        <v>356</v>
      </c>
      <c r="D40" s="141" t="s">
        <v>53</v>
      </c>
      <c r="E40" s="132">
        <v>10</v>
      </c>
      <c r="F40" s="132">
        <v>4</v>
      </c>
      <c r="G40" s="142">
        <v>0.86</v>
      </c>
      <c r="H40" s="142">
        <v>0.27374700000000002</v>
      </c>
      <c r="I40" s="143">
        <v>9</v>
      </c>
      <c r="J40" s="143">
        <v>4.5</v>
      </c>
      <c r="K40" s="144">
        <v>2149261.8029999998</v>
      </c>
      <c r="L40" s="144">
        <v>5067263.5010000002</v>
      </c>
      <c r="M40" s="132">
        <v>5.8854999999999998E-2</v>
      </c>
      <c r="N40" s="132">
        <v>0.44730199999999998</v>
      </c>
      <c r="O40" s="141">
        <v>0.76</v>
      </c>
      <c r="P40" s="145">
        <v>63.617251000000003</v>
      </c>
      <c r="Q40" s="146" t="s">
        <v>398</v>
      </c>
      <c r="R40" s="146" t="s">
        <v>109</v>
      </c>
      <c r="S40" s="146" t="s">
        <v>52</v>
      </c>
      <c r="T40" s="146" t="s">
        <v>389</v>
      </c>
    </row>
    <row r="41" spans="1:20" ht="14.25" customHeight="1">
      <c r="A41" s="140">
        <v>132</v>
      </c>
      <c r="B41" s="132" t="s">
        <v>66</v>
      </c>
      <c r="C41" s="132" t="s">
        <v>356</v>
      </c>
      <c r="D41" s="141" t="s">
        <v>53</v>
      </c>
      <c r="E41" s="132">
        <v>12</v>
      </c>
      <c r="F41" s="132">
        <v>8</v>
      </c>
      <c r="G41" s="142">
        <v>1.47</v>
      </c>
      <c r="H41" s="142">
        <v>0.467916</v>
      </c>
      <c r="I41" s="143">
        <v>9</v>
      </c>
      <c r="J41" s="143">
        <v>4.5</v>
      </c>
      <c r="K41" s="144">
        <v>2149257.9950000001</v>
      </c>
      <c r="L41" s="144">
        <v>5067264.4740000004</v>
      </c>
      <c r="M41" s="132">
        <v>0.171959</v>
      </c>
      <c r="N41" s="132">
        <v>1.5682659999999999</v>
      </c>
      <c r="O41" s="141">
        <v>0.76</v>
      </c>
      <c r="P41" s="145">
        <v>63.617251000000003</v>
      </c>
      <c r="Q41" s="146" t="s">
        <v>87</v>
      </c>
      <c r="R41" s="146" t="s">
        <v>109</v>
      </c>
      <c r="S41" s="146" t="s">
        <v>52</v>
      </c>
      <c r="T41" s="146" t="s">
        <v>389</v>
      </c>
    </row>
    <row r="42" spans="1:20" ht="14.25" customHeight="1">
      <c r="A42" s="140">
        <v>141</v>
      </c>
      <c r="B42" s="132" t="s">
        <v>27</v>
      </c>
      <c r="C42" s="132" t="s">
        <v>343</v>
      </c>
      <c r="D42" s="141" t="s">
        <v>326</v>
      </c>
      <c r="E42" s="132">
        <v>8</v>
      </c>
      <c r="F42" s="132">
        <v>2</v>
      </c>
      <c r="G42" s="142">
        <v>0.63</v>
      </c>
      <c r="H42" s="142">
        <v>0.20053499999999999</v>
      </c>
      <c r="I42" s="143">
        <v>6</v>
      </c>
      <c r="J42" s="143">
        <v>3</v>
      </c>
      <c r="K42" s="144">
        <v>2149235.9509999999</v>
      </c>
      <c r="L42" s="144">
        <v>5067264.9630000005</v>
      </c>
      <c r="M42" s="132">
        <v>3.1584000000000001E-2</v>
      </c>
      <c r="N42" s="132">
        <v>0.19203300000000001</v>
      </c>
      <c r="O42" s="141">
        <v>0.76</v>
      </c>
      <c r="P42" s="145">
        <v>28.274334</v>
      </c>
      <c r="Q42" s="146" t="s">
        <v>398</v>
      </c>
      <c r="R42" s="146" t="s">
        <v>109</v>
      </c>
      <c r="S42" s="146" t="s">
        <v>52</v>
      </c>
      <c r="T42" s="146" t="s">
        <v>389</v>
      </c>
    </row>
    <row r="43" spans="1:20" ht="14.25" customHeight="1">
      <c r="A43" s="140">
        <v>142</v>
      </c>
      <c r="B43" s="132" t="s">
        <v>27</v>
      </c>
      <c r="C43" s="132" t="s">
        <v>343</v>
      </c>
      <c r="D43" s="141" t="s">
        <v>326</v>
      </c>
      <c r="E43" s="132">
        <v>10</v>
      </c>
      <c r="F43" s="132">
        <v>2</v>
      </c>
      <c r="G43" s="142">
        <v>1.08</v>
      </c>
      <c r="H43" s="142">
        <v>0.343775</v>
      </c>
      <c r="I43" s="143">
        <v>11</v>
      </c>
      <c r="J43" s="143">
        <v>5.5</v>
      </c>
      <c r="K43" s="144">
        <v>2149233.2880000002</v>
      </c>
      <c r="L43" s="144">
        <v>5067265.6629999997</v>
      </c>
      <c r="M43" s="132">
        <v>9.2818999999999999E-2</v>
      </c>
      <c r="N43" s="132">
        <v>0.705426</v>
      </c>
      <c r="O43" s="141">
        <v>0.76</v>
      </c>
      <c r="P43" s="145">
        <v>95.033178000000007</v>
      </c>
      <c r="Q43" s="146" t="s">
        <v>87</v>
      </c>
      <c r="R43" s="146" t="s">
        <v>109</v>
      </c>
      <c r="S43" s="146" t="s">
        <v>52</v>
      </c>
      <c r="T43" s="146" t="s">
        <v>389</v>
      </c>
    </row>
    <row r="44" spans="1:20" ht="14.25" customHeight="1">
      <c r="A44" s="140">
        <v>143</v>
      </c>
      <c r="B44" s="132" t="s">
        <v>27</v>
      </c>
      <c r="C44" s="132" t="s">
        <v>343</v>
      </c>
      <c r="D44" s="141" t="s">
        <v>326</v>
      </c>
      <c r="E44" s="132">
        <v>10</v>
      </c>
      <c r="F44" s="132">
        <v>2</v>
      </c>
      <c r="G44" s="142">
        <v>1.26</v>
      </c>
      <c r="H44" s="142">
        <v>0.40106999999999998</v>
      </c>
      <c r="I44" s="143">
        <v>9</v>
      </c>
      <c r="J44" s="143">
        <v>4.5</v>
      </c>
      <c r="K44" s="144">
        <v>2149231.648</v>
      </c>
      <c r="L44" s="144">
        <v>5067266.5609999998</v>
      </c>
      <c r="M44" s="132">
        <v>0.126337</v>
      </c>
      <c r="N44" s="132">
        <v>0.96016299999999999</v>
      </c>
      <c r="O44" s="141">
        <v>0.76</v>
      </c>
      <c r="P44" s="145">
        <v>63.617251000000003</v>
      </c>
      <c r="Q44" s="146" t="s">
        <v>398</v>
      </c>
      <c r="R44" s="146" t="s">
        <v>109</v>
      </c>
      <c r="S44" s="146" t="s">
        <v>52</v>
      </c>
      <c r="T44" s="146" t="s">
        <v>389</v>
      </c>
    </row>
    <row r="45" spans="1:20" ht="14.25" customHeight="1">
      <c r="A45" s="140">
        <v>144</v>
      </c>
      <c r="B45" s="132" t="s">
        <v>26</v>
      </c>
      <c r="C45" s="132" t="s">
        <v>357</v>
      </c>
      <c r="D45" s="141" t="s">
        <v>326</v>
      </c>
      <c r="E45" s="132">
        <v>12</v>
      </c>
      <c r="F45" s="132">
        <v>4</v>
      </c>
      <c r="G45" s="142">
        <v>1.8</v>
      </c>
      <c r="H45" s="142">
        <v>0.57295799999999997</v>
      </c>
      <c r="I45" s="143">
        <v>10</v>
      </c>
      <c r="J45" s="143">
        <v>5</v>
      </c>
      <c r="K45" s="144">
        <v>2149225.9879999999</v>
      </c>
      <c r="L45" s="144">
        <v>5067269.2970000003</v>
      </c>
      <c r="M45" s="132">
        <v>0.25783099999999998</v>
      </c>
      <c r="N45" s="132">
        <v>2.3514189999999999</v>
      </c>
      <c r="O45" s="141">
        <v>0.76</v>
      </c>
      <c r="P45" s="145">
        <v>78.539816000000002</v>
      </c>
      <c r="Q45" s="146" t="s">
        <v>398</v>
      </c>
      <c r="R45" s="146" t="s">
        <v>109</v>
      </c>
      <c r="S45" s="146" t="s">
        <v>52</v>
      </c>
      <c r="T45" s="146" t="s">
        <v>389</v>
      </c>
    </row>
    <row r="46" spans="1:20" ht="14.25" customHeight="1">
      <c r="A46" s="140">
        <v>145</v>
      </c>
      <c r="B46" s="132" t="s">
        <v>62</v>
      </c>
      <c r="C46" s="132" t="s">
        <v>327</v>
      </c>
      <c r="D46" s="141" t="s">
        <v>63</v>
      </c>
      <c r="E46" s="132">
        <v>8</v>
      </c>
      <c r="F46" s="132">
        <v>3</v>
      </c>
      <c r="G46" s="142">
        <v>0.57999999999999996</v>
      </c>
      <c r="H46" s="142">
        <v>0.18462000000000001</v>
      </c>
      <c r="I46" s="143">
        <v>5</v>
      </c>
      <c r="J46" s="143">
        <v>2.5</v>
      </c>
      <c r="K46" s="144">
        <v>2149225.0490000001</v>
      </c>
      <c r="L46" s="144">
        <v>5067269.2319999998</v>
      </c>
      <c r="M46" s="132">
        <v>2.6769999999999999E-2</v>
      </c>
      <c r="N46" s="132">
        <v>0.16276099999999999</v>
      </c>
      <c r="O46" s="141">
        <v>0.76</v>
      </c>
      <c r="P46" s="145">
        <v>19.634954</v>
      </c>
      <c r="Q46" s="146" t="s">
        <v>398</v>
      </c>
      <c r="R46" s="146" t="s">
        <v>109</v>
      </c>
      <c r="S46" s="146" t="s">
        <v>52</v>
      </c>
      <c r="T46" s="146" t="s">
        <v>389</v>
      </c>
    </row>
    <row r="47" spans="1:20" ht="14.25" customHeight="1">
      <c r="A47" s="140">
        <v>148</v>
      </c>
      <c r="B47" s="132" t="s">
        <v>22</v>
      </c>
      <c r="C47" s="132" t="s">
        <v>345</v>
      </c>
      <c r="D47" s="141" t="s">
        <v>20</v>
      </c>
      <c r="E47" s="132">
        <v>10</v>
      </c>
      <c r="F47" s="132">
        <v>5</v>
      </c>
      <c r="G47" s="142">
        <v>0.86</v>
      </c>
      <c r="H47" s="142">
        <v>0.27374700000000002</v>
      </c>
      <c r="I47" s="143">
        <v>11</v>
      </c>
      <c r="J47" s="143">
        <v>5.5</v>
      </c>
      <c r="K47" s="144">
        <v>2149226.8459999999</v>
      </c>
      <c r="L47" s="144">
        <v>5067280.6859999998</v>
      </c>
      <c r="M47" s="132">
        <v>5.8854999999999998E-2</v>
      </c>
      <c r="N47" s="132">
        <v>0.44730199999999998</v>
      </c>
      <c r="O47" s="141">
        <v>0.76</v>
      </c>
      <c r="P47" s="145">
        <v>95.033178000000007</v>
      </c>
      <c r="Q47" s="146" t="s">
        <v>398</v>
      </c>
      <c r="R47" s="146" t="s">
        <v>109</v>
      </c>
      <c r="S47" s="146" t="s">
        <v>52</v>
      </c>
      <c r="T47" s="146" t="s">
        <v>389</v>
      </c>
    </row>
    <row r="48" spans="1:20" ht="14.25" customHeight="1">
      <c r="A48" s="140">
        <v>152</v>
      </c>
      <c r="B48" s="132" t="s">
        <v>26</v>
      </c>
      <c r="C48" s="132" t="s">
        <v>357</v>
      </c>
      <c r="D48" s="141" t="s">
        <v>326</v>
      </c>
      <c r="E48" s="132">
        <v>12</v>
      </c>
      <c r="F48" s="132">
        <v>6</v>
      </c>
      <c r="G48" s="142">
        <v>2.06</v>
      </c>
      <c r="H48" s="142">
        <v>0.65571800000000002</v>
      </c>
      <c r="I48" s="143">
        <v>9</v>
      </c>
      <c r="J48" s="143">
        <v>4.5</v>
      </c>
      <c r="K48" s="144">
        <v>2149216.5550000002</v>
      </c>
      <c r="L48" s="144">
        <v>5067277.7230000002</v>
      </c>
      <c r="M48" s="132">
        <v>0.33769500000000002</v>
      </c>
      <c r="N48" s="132">
        <v>3.0797780000000001</v>
      </c>
      <c r="O48" s="141">
        <v>0.76</v>
      </c>
      <c r="P48" s="146">
        <v>63.617251000000003</v>
      </c>
      <c r="Q48" s="146" t="s">
        <v>398</v>
      </c>
      <c r="R48" s="146" t="s">
        <v>109</v>
      </c>
      <c r="S48" s="146" t="s">
        <v>52</v>
      </c>
      <c r="T48" s="146" t="s">
        <v>389</v>
      </c>
    </row>
    <row r="49" spans="1:20" ht="14.25" customHeight="1">
      <c r="A49" s="140">
        <v>155</v>
      </c>
      <c r="B49" s="132" t="s">
        <v>27</v>
      </c>
      <c r="C49" s="132" t="s">
        <v>343</v>
      </c>
      <c r="D49" s="141" t="s">
        <v>326</v>
      </c>
      <c r="E49" s="132">
        <v>8</v>
      </c>
      <c r="F49" s="132">
        <v>2</v>
      </c>
      <c r="G49" s="142">
        <v>0.69</v>
      </c>
      <c r="H49" s="142">
        <v>0.219634</v>
      </c>
      <c r="I49" s="143">
        <v>6</v>
      </c>
      <c r="J49" s="143">
        <v>3</v>
      </c>
      <c r="K49" s="144">
        <v>2149204.4870000002</v>
      </c>
      <c r="L49" s="144">
        <v>5067294.0020000003</v>
      </c>
      <c r="M49" s="132">
        <v>3.7886999999999997E-2</v>
      </c>
      <c r="N49" s="132">
        <v>0.230352</v>
      </c>
      <c r="O49" s="141">
        <v>0.76</v>
      </c>
      <c r="P49" s="146">
        <v>28.274334</v>
      </c>
      <c r="Q49" s="146" t="s">
        <v>398</v>
      </c>
      <c r="R49" s="146" t="s">
        <v>109</v>
      </c>
      <c r="S49" s="146" t="s">
        <v>52</v>
      </c>
      <c r="T49" s="146" t="s">
        <v>389</v>
      </c>
    </row>
    <row r="50" spans="1:20" ht="14.25" customHeight="1">
      <c r="A50" s="140">
        <v>181</v>
      </c>
      <c r="B50" s="132" t="s">
        <v>26</v>
      </c>
      <c r="C50" s="132" t="s">
        <v>357</v>
      </c>
      <c r="D50" s="141" t="s">
        <v>326</v>
      </c>
      <c r="E50" s="132">
        <v>10</v>
      </c>
      <c r="F50" s="132">
        <v>4</v>
      </c>
      <c r="G50" s="142">
        <v>1.33</v>
      </c>
      <c r="H50" s="142">
        <v>0.42335200000000001</v>
      </c>
      <c r="I50" s="143">
        <v>9</v>
      </c>
      <c r="J50" s="143">
        <v>4.5</v>
      </c>
      <c r="K50" s="144">
        <v>2149204.0589999999</v>
      </c>
      <c r="L50" s="144">
        <v>5067228.8430000003</v>
      </c>
      <c r="M50" s="132">
        <v>0.140765</v>
      </c>
      <c r="N50" s="132">
        <v>1.0698110000000001</v>
      </c>
      <c r="O50" s="141">
        <v>0.76</v>
      </c>
      <c r="P50" s="146">
        <v>63.617251000000003</v>
      </c>
      <c r="Q50" s="146" t="s">
        <v>398</v>
      </c>
      <c r="R50" s="146" t="s">
        <v>109</v>
      </c>
      <c r="S50" s="146" t="s">
        <v>52</v>
      </c>
      <c r="T50" s="146" t="s">
        <v>389</v>
      </c>
    </row>
    <row r="51" spans="1:20" ht="14.25" customHeight="1">
      <c r="A51" s="140">
        <v>183</v>
      </c>
      <c r="B51" s="132" t="s">
        <v>100</v>
      </c>
      <c r="C51" s="132" t="s">
        <v>334</v>
      </c>
      <c r="D51" s="141" t="s">
        <v>101</v>
      </c>
      <c r="E51" s="132">
        <v>6</v>
      </c>
      <c r="F51" s="132">
        <v>2</v>
      </c>
      <c r="G51" s="142">
        <v>0.4</v>
      </c>
      <c r="H51" s="142">
        <v>0.12732399999999999</v>
      </c>
      <c r="I51" s="143">
        <v>10</v>
      </c>
      <c r="J51" s="143">
        <v>5</v>
      </c>
      <c r="K51" s="144">
        <v>2149232.0208000001</v>
      </c>
      <c r="L51" s="144">
        <v>5067175.2161999997</v>
      </c>
      <c r="M51" s="132">
        <v>1.2732E-2</v>
      </c>
      <c r="N51" s="132">
        <v>5.806E-2</v>
      </c>
      <c r="O51" s="141">
        <v>0.76</v>
      </c>
      <c r="P51" s="145">
        <v>78.539816000000002</v>
      </c>
      <c r="Q51" s="146" t="s">
        <v>398</v>
      </c>
      <c r="R51" s="146" t="s">
        <v>109</v>
      </c>
      <c r="S51" s="146" t="s">
        <v>52</v>
      </c>
      <c r="T51" s="146" t="s">
        <v>389</v>
      </c>
    </row>
    <row r="52" spans="1:20" ht="14.25" customHeight="1">
      <c r="A52" s="140">
        <v>186</v>
      </c>
      <c r="B52" s="132" t="s">
        <v>30</v>
      </c>
      <c r="C52" s="132" t="s">
        <v>349</v>
      </c>
      <c r="D52" s="141" t="s">
        <v>31</v>
      </c>
      <c r="E52" s="132">
        <v>8</v>
      </c>
      <c r="F52" s="132">
        <v>2</v>
      </c>
      <c r="G52" s="142">
        <v>0.71</v>
      </c>
      <c r="H52" s="142">
        <v>0.22600000000000001</v>
      </c>
      <c r="I52" s="143">
        <v>9</v>
      </c>
      <c r="J52" s="143">
        <v>4.5</v>
      </c>
      <c r="K52" s="144">
        <v>2149295.7880000002</v>
      </c>
      <c r="L52" s="144">
        <v>5067179.8159999996</v>
      </c>
      <c r="M52" s="132">
        <v>4.0114999999999998E-2</v>
      </c>
      <c r="N52" s="132">
        <v>0.243899</v>
      </c>
      <c r="O52" s="141">
        <v>0.76</v>
      </c>
      <c r="P52" s="145">
        <v>63.617251000000003</v>
      </c>
      <c r="Q52" s="146" t="s">
        <v>398</v>
      </c>
      <c r="R52" s="146" t="s">
        <v>402</v>
      </c>
      <c r="S52" s="146" t="s">
        <v>52</v>
      </c>
      <c r="T52" s="146" t="s">
        <v>389</v>
      </c>
    </row>
    <row r="53" spans="1:20" ht="14.25" customHeight="1">
      <c r="A53" s="140">
        <v>213</v>
      </c>
      <c r="B53" s="132" t="s">
        <v>112</v>
      </c>
      <c r="C53" s="132" t="s">
        <v>366</v>
      </c>
      <c r="D53" s="141" t="s">
        <v>113</v>
      </c>
      <c r="E53" s="132">
        <v>5</v>
      </c>
      <c r="F53" s="132">
        <v>2</v>
      </c>
      <c r="G53" s="142">
        <v>0.69</v>
      </c>
      <c r="H53" s="142">
        <v>0.219634</v>
      </c>
      <c r="I53" s="143">
        <v>8</v>
      </c>
      <c r="J53" s="143">
        <v>4</v>
      </c>
      <c r="K53" s="144">
        <v>2149192.2230000002</v>
      </c>
      <c r="L53" s="144">
        <v>5067012.8660000004</v>
      </c>
      <c r="M53" s="132">
        <v>3.7886999999999997E-2</v>
      </c>
      <c r="N53" s="132">
        <v>0.14396999999999999</v>
      </c>
      <c r="O53" s="141">
        <v>0.76</v>
      </c>
      <c r="P53" s="146">
        <v>50.265481999999999</v>
      </c>
      <c r="Q53" s="146" t="s">
        <v>398</v>
      </c>
      <c r="R53" s="146" t="s">
        <v>109</v>
      </c>
      <c r="S53" s="146" t="s">
        <v>52</v>
      </c>
      <c r="T53" s="146" t="s">
        <v>389</v>
      </c>
    </row>
    <row r="54" spans="1:20" ht="14.25" customHeight="1">
      <c r="A54" s="140">
        <v>214</v>
      </c>
      <c r="B54" s="132" t="s">
        <v>112</v>
      </c>
      <c r="C54" s="132" t="s">
        <v>366</v>
      </c>
      <c r="D54" s="141" t="s">
        <v>113</v>
      </c>
      <c r="E54" s="132">
        <v>5</v>
      </c>
      <c r="F54" s="132">
        <v>2</v>
      </c>
      <c r="G54" s="142">
        <v>0.6</v>
      </c>
      <c r="H54" s="142">
        <v>0.19098599999999999</v>
      </c>
      <c r="I54" s="143">
        <v>8</v>
      </c>
      <c r="J54" s="143">
        <v>4</v>
      </c>
      <c r="K54" s="144">
        <v>2149193.7319999998</v>
      </c>
      <c r="L54" s="144">
        <v>5067006.1119999997</v>
      </c>
      <c r="M54" s="132">
        <v>2.8648E-2</v>
      </c>
      <c r="N54" s="132">
        <v>0.108862</v>
      </c>
      <c r="O54" s="141">
        <v>0.76</v>
      </c>
      <c r="P54" s="146">
        <v>50.265481999999999</v>
      </c>
      <c r="Q54" s="146" t="s">
        <v>398</v>
      </c>
      <c r="R54" s="146" t="s">
        <v>109</v>
      </c>
      <c r="S54" s="146" t="s">
        <v>52</v>
      </c>
      <c r="T54" s="146" t="s">
        <v>389</v>
      </c>
    </row>
    <row r="55" spans="1:20" ht="14.25" customHeight="1">
      <c r="A55" s="140">
        <v>215</v>
      </c>
      <c r="B55" s="132" t="s">
        <v>112</v>
      </c>
      <c r="C55" s="132" t="s">
        <v>366</v>
      </c>
      <c r="D55" s="141" t="s">
        <v>113</v>
      </c>
      <c r="E55" s="132">
        <v>5</v>
      </c>
      <c r="F55" s="132">
        <v>2</v>
      </c>
      <c r="G55" s="142">
        <v>0.59</v>
      </c>
      <c r="H55" s="142">
        <v>0.187803</v>
      </c>
      <c r="I55" s="143">
        <v>8</v>
      </c>
      <c r="J55" s="143">
        <v>4</v>
      </c>
      <c r="K55" s="144">
        <v>2149195.2880000002</v>
      </c>
      <c r="L55" s="144">
        <v>5066999.4649999999</v>
      </c>
      <c r="M55" s="132">
        <v>2.7701E-2</v>
      </c>
      <c r="N55" s="132">
        <v>0.105263</v>
      </c>
      <c r="O55" s="141">
        <v>0.76</v>
      </c>
      <c r="P55" s="146">
        <v>50.265481999999999</v>
      </c>
      <c r="Q55" s="146" t="s">
        <v>398</v>
      </c>
      <c r="R55" s="146" t="s">
        <v>109</v>
      </c>
      <c r="S55" s="146" t="s">
        <v>52</v>
      </c>
      <c r="T55" s="146" t="s">
        <v>389</v>
      </c>
    </row>
    <row r="56" spans="1:20" ht="14.25" customHeight="1">
      <c r="A56" s="140">
        <v>216</v>
      </c>
      <c r="B56" s="132" t="s">
        <v>112</v>
      </c>
      <c r="C56" s="132" t="s">
        <v>366</v>
      </c>
      <c r="D56" s="141" t="s">
        <v>113</v>
      </c>
      <c r="E56" s="132">
        <v>5</v>
      </c>
      <c r="F56" s="132">
        <v>2</v>
      </c>
      <c r="G56" s="142">
        <v>0.47</v>
      </c>
      <c r="H56" s="142">
        <v>0.14960599999999999</v>
      </c>
      <c r="I56" s="143">
        <v>8</v>
      </c>
      <c r="J56" s="143">
        <v>4</v>
      </c>
      <c r="K56" s="144">
        <v>2149196.5389999999</v>
      </c>
      <c r="L56" s="144">
        <v>5066992.5939999996</v>
      </c>
      <c r="M56" s="132">
        <v>1.7579000000000001E-2</v>
      </c>
      <c r="N56" s="132">
        <v>6.6798999999999997E-2</v>
      </c>
      <c r="O56" s="141">
        <v>0.76</v>
      </c>
      <c r="P56" s="146">
        <v>50.265481999999999</v>
      </c>
      <c r="Q56" s="146" t="s">
        <v>398</v>
      </c>
      <c r="R56" s="146" t="s">
        <v>109</v>
      </c>
      <c r="S56" s="146" t="s">
        <v>52</v>
      </c>
      <c r="T56" s="146" t="s">
        <v>389</v>
      </c>
    </row>
    <row r="57" spans="1:20" ht="14.25" customHeight="1">
      <c r="A57" s="140">
        <v>218</v>
      </c>
      <c r="B57" s="132" t="s">
        <v>92</v>
      </c>
      <c r="C57" s="132" t="s">
        <v>359</v>
      </c>
      <c r="D57" s="141" t="s">
        <v>93</v>
      </c>
      <c r="E57" s="132">
        <v>4</v>
      </c>
      <c r="F57" s="132">
        <v>1.3</v>
      </c>
      <c r="G57" s="142">
        <v>0.36</v>
      </c>
      <c r="H57" s="142">
        <v>0.114592</v>
      </c>
      <c r="I57" s="143">
        <v>2</v>
      </c>
      <c r="J57" s="143">
        <v>1.5</v>
      </c>
      <c r="K57" s="144">
        <v>2149203.54</v>
      </c>
      <c r="L57" s="144">
        <v>5066955.7929999996</v>
      </c>
      <c r="M57" s="132">
        <v>1.0312999999999999E-2</v>
      </c>
      <c r="N57" s="132">
        <v>3.1351999999999998E-2</v>
      </c>
      <c r="O57" s="141">
        <v>0.76</v>
      </c>
      <c r="P57" s="146">
        <v>7.0685830000000003</v>
      </c>
      <c r="Q57" s="146" t="s">
        <v>398</v>
      </c>
      <c r="R57" s="146" t="s">
        <v>109</v>
      </c>
      <c r="S57" s="145" t="s">
        <v>52</v>
      </c>
      <c r="T57" s="146" t="s">
        <v>389</v>
      </c>
    </row>
    <row r="58" spans="1:20" ht="14.25" customHeight="1">
      <c r="A58" s="140">
        <v>219</v>
      </c>
      <c r="B58" s="132" t="s">
        <v>94</v>
      </c>
      <c r="C58" s="132" t="s">
        <v>358</v>
      </c>
      <c r="D58" s="141" t="s">
        <v>95</v>
      </c>
      <c r="E58" s="132">
        <v>3</v>
      </c>
      <c r="F58" s="132">
        <v>1.3</v>
      </c>
      <c r="G58" s="142">
        <v>0.47</v>
      </c>
      <c r="H58" s="142">
        <v>0.14960599999999999</v>
      </c>
      <c r="I58" s="143">
        <v>6</v>
      </c>
      <c r="J58" s="143">
        <v>3</v>
      </c>
      <c r="K58" s="144">
        <v>2149204.79</v>
      </c>
      <c r="L58" s="144">
        <v>5066949.1140000001</v>
      </c>
      <c r="M58" s="132">
        <v>1.7579000000000001E-2</v>
      </c>
      <c r="N58" s="132">
        <v>4.0078999999999997E-2</v>
      </c>
      <c r="O58" s="141">
        <v>0.76</v>
      </c>
      <c r="P58" s="146">
        <v>28.274334</v>
      </c>
      <c r="Q58" s="146" t="s">
        <v>398</v>
      </c>
      <c r="R58" s="146" t="s">
        <v>109</v>
      </c>
      <c r="S58" s="146" t="s">
        <v>52</v>
      </c>
      <c r="T58" s="146" t="s">
        <v>389</v>
      </c>
    </row>
    <row r="59" spans="1:20" ht="14.25" customHeight="1">
      <c r="A59" s="140">
        <v>222</v>
      </c>
      <c r="B59" s="132" t="s">
        <v>96</v>
      </c>
      <c r="C59" s="132" t="s">
        <v>97</v>
      </c>
      <c r="D59" s="141" t="s">
        <v>37</v>
      </c>
      <c r="E59" s="132">
        <v>4</v>
      </c>
      <c r="F59" s="132">
        <v>2</v>
      </c>
      <c r="G59" s="142">
        <v>0.39</v>
      </c>
      <c r="H59" s="142">
        <v>0.124141</v>
      </c>
      <c r="I59" s="143">
        <v>7</v>
      </c>
      <c r="J59" s="143">
        <v>3.5</v>
      </c>
      <c r="K59" s="144">
        <v>2149208.8319999999</v>
      </c>
      <c r="L59" s="144">
        <v>5066929.16</v>
      </c>
      <c r="M59" s="132">
        <v>0.01</v>
      </c>
      <c r="N59" s="132">
        <v>0.04</v>
      </c>
      <c r="O59" s="141">
        <v>0.76</v>
      </c>
      <c r="P59" s="145">
        <v>38.48451</v>
      </c>
      <c r="Q59" s="146" t="s">
        <v>398</v>
      </c>
      <c r="R59" s="146" t="s">
        <v>109</v>
      </c>
      <c r="S59" s="146" t="s">
        <v>52</v>
      </c>
      <c r="T59" s="146" t="s">
        <v>389</v>
      </c>
    </row>
    <row r="60" spans="1:20" ht="14.25" customHeight="1">
      <c r="A60" s="140">
        <v>223</v>
      </c>
      <c r="B60" s="132" t="s">
        <v>96</v>
      </c>
      <c r="C60" s="132" t="s">
        <v>97</v>
      </c>
      <c r="D60" s="141" t="s">
        <v>37</v>
      </c>
      <c r="E60" s="132">
        <v>4</v>
      </c>
      <c r="F60" s="132">
        <v>2</v>
      </c>
      <c r="G60" s="142">
        <v>0.39</v>
      </c>
      <c r="H60" s="142">
        <v>0.124141</v>
      </c>
      <c r="I60" s="143">
        <v>7</v>
      </c>
      <c r="J60" s="143">
        <v>3.5</v>
      </c>
      <c r="K60" s="144">
        <v>2149208.8319999999</v>
      </c>
      <c r="L60" s="144">
        <v>5066929.16</v>
      </c>
      <c r="M60" s="132">
        <v>0.01</v>
      </c>
      <c r="N60" s="132">
        <v>0.04</v>
      </c>
      <c r="O60" s="141">
        <v>0.76</v>
      </c>
      <c r="P60" s="145">
        <v>38.48451</v>
      </c>
      <c r="Q60" s="146" t="s">
        <v>398</v>
      </c>
      <c r="R60" s="146" t="s">
        <v>109</v>
      </c>
      <c r="S60" s="146" t="s">
        <v>52</v>
      </c>
      <c r="T60" s="146" t="s">
        <v>389</v>
      </c>
    </row>
    <row r="61" spans="1:20" ht="14.25" customHeight="1">
      <c r="A61" s="140">
        <v>224</v>
      </c>
      <c r="B61" s="132" t="s">
        <v>96</v>
      </c>
      <c r="C61" s="132" t="s">
        <v>97</v>
      </c>
      <c r="D61" s="141" t="s">
        <v>37</v>
      </c>
      <c r="E61" s="132">
        <v>5</v>
      </c>
      <c r="F61" s="132">
        <v>2</v>
      </c>
      <c r="G61" s="142">
        <v>0.47</v>
      </c>
      <c r="H61" s="142">
        <v>0.14960599999999999</v>
      </c>
      <c r="I61" s="143">
        <v>7</v>
      </c>
      <c r="J61" s="143">
        <v>3.5</v>
      </c>
      <c r="K61" s="144">
        <v>2149210.352</v>
      </c>
      <c r="L61" s="144">
        <v>5066922.3439999996</v>
      </c>
      <c r="M61" s="132">
        <v>0.02</v>
      </c>
      <c r="N61" s="132">
        <v>7.0000000000000007E-2</v>
      </c>
      <c r="O61" s="141">
        <v>0.76</v>
      </c>
      <c r="P61" s="145">
        <v>38.48451</v>
      </c>
      <c r="Q61" s="146" t="s">
        <v>398</v>
      </c>
      <c r="R61" s="146" t="s">
        <v>109</v>
      </c>
      <c r="S61" s="146" t="s">
        <v>52</v>
      </c>
      <c r="T61" s="146" t="s">
        <v>389</v>
      </c>
    </row>
    <row r="62" spans="1:20" ht="14.25" customHeight="1">
      <c r="A62" s="140">
        <v>225</v>
      </c>
      <c r="B62" s="132" t="s">
        <v>96</v>
      </c>
      <c r="C62" s="132" t="s">
        <v>97</v>
      </c>
      <c r="D62" s="141" t="s">
        <v>37</v>
      </c>
      <c r="E62" s="132">
        <v>5</v>
      </c>
      <c r="F62" s="132">
        <v>2</v>
      </c>
      <c r="G62" s="142">
        <v>0.36</v>
      </c>
      <c r="H62" s="142">
        <v>0.114592</v>
      </c>
      <c r="I62" s="143">
        <v>7</v>
      </c>
      <c r="J62" s="143">
        <v>3.5</v>
      </c>
      <c r="K62" s="144">
        <v>2149211.6770000001</v>
      </c>
      <c r="L62" s="144">
        <v>5066915.6359999999</v>
      </c>
      <c r="M62" s="132">
        <v>0.01</v>
      </c>
      <c r="N62" s="132">
        <v>0.04</v>
      </c>
      <c r="O62" s="141">
        <v>0.76</v>
      </c>
      <c r="P62" s="145">
        <v>38.48451</v>
      </c>
      <c r="Q62" s="146" t="s">
        <v>398</v>
      </c>
      <c r="R62" s="146" t="s">
        <v>109</v>
      </c>
      <c r="S62" s="146" t="s">
        <v>52</v>
      </c>
      <c r="T62" s="146" t="s">
        <v>389</v>
      </c>
    </row>
    <row r="63" spans="1:20" ht="14.25" customHeight="1">
      <c r="A63" s="140">
        <v>226</v>
      </c>
      <c r="B63" s="132" t="s">
        <v>96</v>
      </c>
      <c r="C63" s="132" t="s">
        <v>97</v>
      </c>
      <c r="D63" s="141" t="s">
        <v>37</v>
      </c>
      <c r="E63" s="132">
        <v>5</v>
      </c>
      <c r="F63" s="132">
        <v>2</v>
      </c>
      <c r="G63" s="142">
        <v>0.4</v>
      </c>
      <c r="H63" s="142">
        <v>0.12732399999999999</v>
      </c>
      <c r="I63" s="143">
        <v>7</v>
      </c>
      <c r="J63" s="143">
        <v>3.5</v>
      </c>
      <c r="K63" s="144">
        <v>2149213.003</v>
      </c>
      <c r="L63" s="144">
        <v>5066908.773</v>
      </c>
      <c r="M63" s="132">
        <v>0.01</v>
      </c>
      <c r="N63" s="132">
        <v>0.05</v>
      </c>
      <c r="O63" s="141">
        <v>0.76</v>
      </c>
      <c r="P63" s="145">
        <v>38.48451</v>
      </c>
      <c r="Q63" s="146" t="s">
        <v>398</v>
      </c>
      <c r="R63" s="146" t="s">
        <v>109</v>
      </c>
      <c r="S63" s="146" t="s">
        <v>52</v>
      </c>
      <c r="T63" s="146" t="s">
        <v>389</v>
      </c>
    </row>
    <row r="64" spans="1:20" ht="14.25" customHeight="1">
      <c r="A64" s="140">
        <v>229</v>
      </c>
      <c r="B64" s="132" t="s">
        <v>26</v>
      </c>
      <c r="C64" s="132" t="s">
        <v>357</v>
      </c>
      <c r="D64" s="141" t="s">
        <v>326</v>
      </c>
      <c r="E64" s="132">
        <v>8</v>
      </c>
      <c r="F64" s="132">
        <v>4</v>
      </c>
      <c r="G64" s="142">
        <v>1.1000000000000001</v>
      </c>
      <c r="H64" s="142">
        <v>0.35014099999999998</v>
      </c>
      <c r="I64" s="143">
        <v>11</v>
      </c>
      <c r="J64" s="143">
        <v>5.5</v>
      </c>
      <c r="K64" s="144">
        <v>2149223.38</v>
      </c>
      <c r="L64" s="144">
        <v>5066879.1279999996</v>
      </c>
      <c r="M64" s="132">
        <v>9.6289E-2</v>
      </c>
      <c r="N64" s="132">
        <v>0.58543599999999996</v>
      </c>
      <c r="O64" s="141">
        <v>0.76</v>
      </c>
      <c r="P64" s="145">
        <v>95.033178000000007</v>
      </c>
      <c r="Q64" s="146" t="s">
        <v>398</v>
      </c>
      <c r="R64" s="146" t="s">
        <v>109</v>
      </c>
      <c r="S64" s="146" t="s">
        <v>52</v>
      </c>
      <c r="T64" s="146" t="s">
        <v>389</v>
      </c>
    </row>
    <row r="65" spans="1:20" ht="14.25" customHeight="1">
      <c r="A65" s="140">
        <v>232</v>
      </c>
      <c r="B65" s="132" t="s">
        <v>116</v>
      </c>
      <c r="C65" s="132" t="s">
        <v>364</v>
      </c>
      <c r="D65" s="141" t="s">
        <v>89</v>
      </c>
      <c r="E65" s="132">
        <v>6</v>
      </c>
      <c r="F65" s="132">
        <v>2</v>
      </c>
      <c r="G65" s="142">
        <v>0.46</v>
      </c>
      <c r="H65" s="142">
        <v>0.146423</v>
      </c>
      <c r="I65" s="143">
        <v>5</v>
      </c>
      <c r="J65" s="143">
        <v>2.5</v>
      </c>
      <c r="K65" s="144">
        <v>2149235.0389999999</v>
      </c>
      <c r="L65" s="144">
        <v>5066890.1289999997</v>
      </c>
      <c r="M65" s="132">
        <v>1.6839E-2</v>
      </c>
      <c r="N65" s="132">
        <v>7.6784000000000005E-2</v>
      </c>
      <c r="O65" s="141">
        <v>0.76</v>
      </c>
      <c r="P65" s="145">
        <v>19.634954</v>
      </c>
      <c r="Q65" s="146" t="s">
        <v>398</v>
      </c>
      <c r="R65" s="146" t="s">
        <v>109</v>
      </c>
      <c r="S65" s="146" t="s">
        <v>52</v>
      </c>
      <c r="T65" s="146" t="s">
        <v>389</v>
      </c>
    </row>
    <row r="66" spans="1:20" ht="14.25" customHeight="1">
      <c r="A66" s="140">
        <v>235</v>
      </c>
      <c r="B66" s="132" t="s">
        <v>384</v>
      </c>
      <c r="C66" s="132" t="s">
        <v>385</v>
      </c>
      <c r="D66" s="141" t="s">
        <v>386</v>
      </c>
      <c r="E66" s="132">
        <v>9</v>
      </c>
      <c r="F66" s="132">
        <v>4</v>
      </c>
      <c r="G66" s="142">
        <v>0.41</v>
      </c>
      <c r="H66" s="142">
        <v>0.13050700000000001</v>
      </c>
      <c r="I66" s="143">
        <v>9</v>
      </c>
      <c r="J66" s="143">
        <v>4.5</v>
      </c>
      <c r="K66" s="144">
        <v>2149247.9410000001</v>
      </c>
      <c r="L66" s="144">
        <v>5066894.102</v>
      </c>
      <c r="M66" s="132">
        <v>1.3377E-2</v>
      </c>
      <c r="N66" s="132">
        <v>9.1497999999999996E-2</v>
      </c>
      <c r="O66" s="141">
        <v>0.76</v>
      </c>
      <c r="P66" s="145">
        <v>63.617251000000003</v>
      </c>
      <c r="Q66" s="146" t="s">
        <v>398</v>
      </c>
      <c r="R66" s="146" t="s">
        <v>109</v>
      </c>
      <c r="S66" s="146" t="s">
        <v>52</v>
      </c>
      <c r="T66" s="146" t="s">
        <v>389</v>
      </c>
    </row>
    <row r="67" spans="1:20" ht="14.25" customHeight="1">
      <c r="A67" s="140">
        <v>239</v>
      </c>
      <c r="B67" s="132" t="s">
        <v>59</v>
      </c>
      <c r="C67" s="132" t="s">
        <v>338</v>
      </c>
      <c r="D67" s="141" t="s">
        <v>326</v>
      </c>
      <c r="E67" s="132">
        <v>12</v>
      </c>
      <c r="F67" s="132">
        <v>3</v>
      </c>
      <c r="G67" s="142">
        <v>1.49</v>
      </c>
      <c r="H67" s="142">
        <v>0.47428199999999998</v>
      </c>
      <c r="I67" s="143">
        <v>10</v>
      </c>
      <c r="J67" s="143">
        <v>5</v>
      </c>
      <c r="K67" s="144">
        <v>2149238.87</v>
      </c>
      <c r="L67" s="144">
        <v>5066899.3509999998</v>
      </c>
      <c r="M67" s="132">
        <v>0.17666999999999999</v>
      </c>
      <c r="N67" s="132">
        <v>1.6112299999999999</v>
      </c>
      <c r="O67" s="141">
        <v>0.76</v>
      </c>
      <c r="P67" s="145">
        <v>78.539816000000002</v>
      </c>
      <c r="Q67" s="146" t="s">
        <v>398</v>
      </c>
      <c r="R67" s="146" t="s">
        <v>109</v>
      </c>
      <c r="S67" s="146" t="s">
        <v>52</v>
      </c>
      <c r="T67" s="146" t="s">
        <v>389</v>
      </c>
    </row>
    <row r="68" spans="1:20" ht="14.25" customHeight="1">
      <c r="A68" s="140">
        <v>240</v>
      </c>
      <c r="B68" s="132" t="s">
        <v>26</v>
      </c>
      <c r="C68" s="132" t="s">
        <v>357</v>
      </c>
      <c r="D68" s="141" t="s">
        <v>326</v>
      </c>
      <c r="E68" s="132">
        <v>9</v>
      </c>
      <c r="F68" s="132">
        <v>3</v>
      </c>
      <c r="G68" s="142">
        <v>0.88</v>
      </c>
      <c r="H68" s="142">
        <v>0.280113</v>
      </c>
      <c r="I68" s="143">
        <v>11</v>
      </c>
      <c r="J68" s="143">
        <v>5.5</v>
      </c>
      <c r="K68" s="144">
        <v>2149226.298</v>
      </c>
      <c r="L68" s="144">
        <v>5066889.2350000003</v>
      </c>
      <c r="M68" s="132">
        <v>6.1624999999999999E-2</v>
      </c>
      <c r="N68" s="132">
        <v>0.421514</v>
      </c>
      <c r="O68" s="141">
        <v>0.76</v>
      </c>
      <c r="P68" s="145">
        <v>95.033178000000007</v>
      </c>
      <c r="Q68" s="146" t="s">
        <v>398</v>
      </c>
      <c r="R68" s="146" t="s">
        <v>109</v>
      </c>
      <c r="S68" s="146" t="s">
        <v>52</v>
      </c>
      <c r="T68" s="146" t="s">
        <v>389</v>
      </c>
    </row>
    <row r="69" spans="1:20" ht="14.25" customHeight="1">
      <c r="A69" s="140">
        <v>241</v>
      </c>
      <c r="B69" s="132" t="s">
        <v>116</v>
      </c>
      <c r="C69" s="132" t="s">
        <v>364</v>
      </c>
      <c r="D69" s="141" t="s">
        <v>89</v>
      </c>
      <c r="E69" s="132">
        <v>6</v>
      </c>
      <c r="F69" s="132">
        <v>3</v>
      </c>
      <c r="G69" s="142">
        <v>0.36</v>
      </c>
      <c r="H69" s="142">
        <v>0.114592</v>
      </c>
      <c r="I69" s="143">
        <v>5</v>
      </c>
      <c r="J69" s="143">
        <v>2.5</v>
      </c>
      <c r="K69" s="144">
        <v>2149228.7340000002</v>
      </c>
      <c r="L69" s="144">
        <v>5066909.71</v>
      </c>
      <c r="M69" s="132">
        <v>1.0312999999999999E-2</v>
      </c>
      <c r="N69" s="132">
        <v>4.7028E-2</v>
      </c>
      <c r="O69" s="141">
        <v>0.76</v>
      </c>
      <c r="P69" s="145">
        <v>19.634954</v>
      </c>
      <c r="Q69" s="146" t="s">
        <v>398</v>
      </c>
      <c r="R69" s="146" t="s">
        <v>109</v>
      </c>
      <c r="S69" s="146" t="s">
        <v>52</v>
      </c>
      <c r="T69" s="146" t="s">
        <v>389</v>
      </c>
    </row>
    <row r="70" spans="1:20" ht="14.25" customHeight="1">
      <c r="A70" s="140">
        <v>242</v>
      </c>
      <c r="B70" s="132" t="s">
        <v>116</v>
      </c>
      <c r="C70" s="132" t="s">
        <v>364</v>
      </c>
      <c r="D70" s="141" t="s">
        <v>89</v>
      </c>
      <c r="E70" s="132">
        <v>6</v>
      </c>
      <c r="F70" s="132">
        <v>3</v>
      </c>
      <c r="G70" s="142">
        <v>0.4</v>
      </c>
      <c r="H70" s="142">
        <v>0.12732399999999999</v>
      </c>
      <c r="I70" s="143">
        <v>6</v>
      </c>
      <c r="J70" s="143">
        <v>3</v>
      </c>
      <c r="K70" s="144">
        <v>2149243.5520000001</v>
      </c>
      <c r="L70" s="144">
        <v>5066908.5049999999</v>
      </c>
      <c r="M70" s="132">
        <v>1.2732E-2</v>
      </c>
      <c r="N70" s="132">
        <v>5.806E-2</v>
      </c>
      <c r="O70" s="141">
        <v>0.76</v>
      </c>
      <c r="P70" s="145">
        <v>28.274334</v>
      </c>
      <c r="Q70" s="146" t="s">
        <v>398</v>
      </c>
      <c r="R70" s="146" t="s">
        <v>109</v>
      </c>
      <c r="S70" s="146" t="s">
        <v>52</v>
      </c>
      <c r="T70" s="146" t="s">
        <v>389</v>
      </c>
    </row>
    <row r="71" spans="1:20" ht="14.25" customHeight="1">
      <c r="A71" s="140">
        <v>243</v>
      </c>
      <c r="B71" s="132" t="s">
        <v>116</v>
      </c>
      <c r="C71" s="132" t="s">
        <v>364</v>
      </c>
      <c r="D71" s="141" t="s">
        <v>89</v>
      </c>
      <c r="E71" s="132">
        <v>6</v>
      </c>
      <c r="F71" s="132">
        <v>3</v>
      </c>
      <c r="G71" s="142">
        <v>0.34</v>
      </c>
      <c r="H71" s="142">
        <v>0.108225</v>
      </c>
      <c r="I71" s="143">
        <v>5</v>
      </c>
      <c r="J71" s="143">
        <v>2.5</v>
      </c>
      <c r="K71" s="144">
        <v>2149251.841</v>
      </c>
      <c r="L71" s="144">
        <v>5066906.9029999999</v>
      </c>
      <c r="M71" s="132">
        <v>9.1990000000000006E-3</v>
      </c>
      <c r="N71" s="132">
        <v>4.1947999999999999E-2</v>
      </c>
      <c r="O71" s="141">
        <v>0.76</v>
      </c>
      <c r="P71" s="145">
        <v>19.634954</v>
      </c>
      <c r="Q71" s="146" t="s">
        <v>398</v>
      </c>
      <c r="R71" s="146" t="s">
        <v>109</v>
      </c>
      <c r="S71" s="146" t="s">
        <v>52</v>
      </c>
      <c r="T71" s="146" t="s">
        <v>389</v>
      </c>
    </row>
    <row r="72" spans="1:20" ht="14.25" customHeight="1">
      <c r="A72" s="140">
        <v>244</v>
      </c>
      <c r="B72" s="132" t="s">
        <v>59</v>
      </c>
      <c r="C72" s="132" t="s">
        <v>338</v>
      </c>
      <c r="D72" s="141" t="s">
        <v>326</v>
      </c>
      <c r="E72" s="132">
        <v>10</v>
      </c>
      <c r="F72" s="132">
        <v>4</v>
      </c>
      <c r="G72" s="142">
        <v>2.41</v>
      </c>
      <c r="H72" s="142">
        <v>0.767127</v>
      </c>
      <c r="I72" s="143">
        <v>9</v>
      </c>
      <c r="J72" s="143">
        <v>4.5</v>
      </c>
      <c r="K72" s="144">
        <v>2149253.79</v>
      </c>
      <c r="L72" s="144">
        <v>5066916.6220000004</v>
      </c>
      <c r="M72" s="132">
        <v>0.46219399999999999</v>
      </c>
      <c r="N72" s="132">
        <v>3.5126740000000001</v>
      </c>
      <c r="O72" s="141">
        <v>0.76</v>
      </c>
      <c r="P72" s="145">
        <v>63.617251000000003</v>
      </c>
      <c r="Q72" s="146" t="s">
        <v>98</v>
      </c>
      <c r="R72" s="146" t="s">
        <v>109</v>
      </c>
      <c r="S72" s="146" t="s">
        <v>52</v>
      </c>
      <c r="T72" s="146" t="s">
        <v>389</v>
      </c>
    </row>
    <row r="73" spans="1:20" ht="14.25" customHeight="1">
      <c r="A73" s="140">
        <v>245</v>
      </c>
      <c r="B73" s="132" t="s">
        <v>59</v>
      </c>
      <c r="C73" s="132" t="s">
        <v>338</v>
      </c>
      <c r="D73" s="141" t="s">
        <v>326</v>
      </c>
      <c r="E73" s="132">
        <v>16</v>
      </c>
      <c r="F73" s="132">
        <v>4</v>
      </c>
      <c r="G73" s="142">
        <v>1.58</v>
      </c>
      <c r="H73" s="142">
        <v>0.50292999999999999</v>
      </c>
      <c r="I73" s="143">
        <v>9</v>
      </c>
      <c r="J73" s="143">
        <v>4.5</v>
      </c>
      <c r="K73" s="144">
        <v>2149256.594</v>
      </c>
      <c r="L73" s="144">
        <v>5066920.5880000005</v>
      </c>
      <c r="M73" s="132">
        <v>0.198657</v>
      </c>
      <c r="N73" s="132">
        <v>2.4156719999999998</v>
      </c>
      <c r="O73" s="141">
        <v>0.76</v>
      </c>
      <c r="P73" s="145">
        <v>63.617251000000003</v>
      </c>
      <c r="Q73" s="146" t="s">
        <v>398</v>
      </c>
      <c r="R73" s="146" t="s">
        <v>109</v>
      </c>
      <c r="S73" s="146" t="s">
        <v>52</v>
      </c>
      <c r="T73" s="146" t="s">
        <v>389</v>
      </c>
    </row>
    <row r="74" spans="1:20" ht="14.25" customHeight="1">
      <c r="A74" s="140">
        <v>248</v>
      </c>
      <c r="B74" s="132" t="s">
        <v>26</v>
      </c>
      <c r="C74" s="132" t="s">
        <v>357</v>
      </c>
      <c r="D74" s="141" t="s">
        <v>326</v>
      </c>
      <c r="E74" s="132">
        <v>12</v>
      </c>
      <c r="F74" s="132">
        <v>4</v>
      </c>
      <c r="G74" s="142">
        <v>1.31</v>
      </c>
      <c r="H74" s="142">
        <v>0.41698600000000002</v>
      </c>
      <c r="I74" s="143">
        <v>9</v>
      </c>
      <c r="J74" s="143">
        <v>4.5</v>
      </c>
      <c r="K74" s="144">
        <v>2149258.389</v>
      </c>
      <c r="L74" s="144">
        <v>5066936.5559999999</v>
      </c>
      <c r="M74" s="132">
        <v>0.13656299999999999</v>
      </c>
      <c r="N74" s="132">
        <v>1.2454540000000001</v>
      </c>
      <c r="O74" s="141">
        <v>0.76</v>
      </c>
      <c r="P74" s="145">
        <v>63.617251000000003</v>
      </c>
      <c r="Q74" s="146" t="s">
        <v>398</v>
      </c>
      <c r="R74" s="146" t="s">
        <v>109</v>
      </c>
      <c r="S74" s="146" t="s">
        <v>52</v>
      </c>
      <c r="T74" s="146" t="s">
        <v>389</v>
      </c>
    </row>
    <row r="75" spans="1:20" ht="14.25" customHeight="1">
      <c r="A75" s="140">
        <v>249</v>
      </c>
      <c r="B75" s="132" t="s">
        <v>107</v>
      </c>
      <c r="C75" s="132" t="s">
        <v>355</v>
      </c>
      <c r="D75" s="141" t="s">
        <v>31</v>
      </c>
      <c r="E75" s="132">
        <v>12</v>
      </c>
      <c r="F75" s="132">
        <v>3</v>
      </c>
      <c r="G75" s="142">
        <v>1.7</v>
      </c>
      <c r="H75" s="142">
        <v>0.54112700000000002</v>
      </c>
      <c r="I75" s="143">
        <v>9</v>
      </c>
      <c r="J75" s="143">
        <v>4.5</v>
      </c>
      <c r="K75" s="144">
        <v>2149268.1</v>
      </c>
      <c r="L75" s="144">
        <v>5066937.4280000003</v>
      </c>
      <c r="M75" s="132">
        <v>0.22997899999999999</v>
      </c>
      <c r="N75" s="132">
        <v>2.0974080000000002</v>
      </c>
      <c r="O75" s="141">
        <v>0.76</v>
      </c>
      <c r="P75" s="145">
        <v>63.617251000000003</v>
      </c>
      <c r="Q75" s="146" t="s">
        <v>84</v>
      </c>
      <c r="R75" s="146" t="s">
        <v>109</v>
      </c>
      <c r="S75" s="146" t="s">
        <v>52</v>
      </c>
      <c r="T75" s="146" t="s">
        <v>389</v>
      </c>
    </row>
    <row r="76" spans="1:20" ht="14.25" customHeight="1">
      <c r="A76" s="140">
        <v>254</v>
      </c>
      <c r="B76" s="132" t="s">
        <v>26</v>
      </c>
      <c r="C76" s="132" t="s">
        <v>357</v>
      </c>
      <c r="D76" s="141" t="s">
        <v>326</v>
      </c>
      <c r="E76" s="132">
        <v>12</v>
      </c>
      <c r="F76" s="132">
        <v>4</v>
      </c>
      <c r="G76" s="142">
        <v>1.9</v>
      </c>
      <c r="H76" s="142">
        <v>0.60478900000000002</v>
      </c>
      <c r="I76" s="143">
        <v>11</v>
      </c>
      <c r="J76" s="143">
        <v>5.5</v>
      </c>
      <c r="K76" s="144">
        <v>2149256.9580000001</v>
      </c>
      <c r="L76" s="144">
        <v>5066958.2750000004</v>
      </c>
      <c r="M76" s="132">
        <v>0.287275</v>
      </c>
      <c r="N76" s="132">
        <v>2.619945</v>
      </c>
      <c r="O76" s="141">
        <v>0.76</v>
      </c>
      <c r="P76" s="145">
        <v>95.033178000000007</v>
      </c>
      <c r="Q76" s="146" t="s">
        <v>398</v>
      </c>
      <c r="R76" s="146" t="s">
        <v>109</v>
      </c>
      <c r="S76" s="146" t="s">
        <v>52</v>
      </c>
      <c r="T76" s="146" t="s">
        <v>389</v>
      </c>
    </row>
    <row r="77" spans="1:20" ht="14.25" customHeight="1">
      <c r="A77" s="140">
        <v>258</v>
      </c>
      <c r="B77" s="132" t="s">
        <v>384</v>
      </c>
      <c r="C77" s="132" t="s">
        <v>385</v>
      </c>
      <c r="D77" s="141" t="s">
        <v>386</v>
      </c>
      <c r="E77" s="132">
        <v>10</v>
      </c>
      <c r="F77" s="132">
        <v>4</v>
      </c>
      <c r="G77" s="142">
        <v>1.84</v>
      </c>
      <c r="H77" s="142">
        <v>0.58569000000000004</v>
      </c>
      <c r="I77" s="143">
        <v>9</v>
      </c>
      <c r="J77" s="143">
        <v>4.5</v>
      </c>
      <c r="K77" s="144">
        <v>2149293.0380000002</v>
      </c>
      <c r="L77" s="144">
        <v>5066956.4800000004</v>
      </c>
      <c r="M77" s="132">
        <v>0.26941700000000002</v>
      </c>
      <c r="N77" s="132">
        <v>2.0475729999999999</v>
      </c>
      <c r="O77" s="141">
        <v>0.76</v>
      </c>
      <c r="P77" s="145">
        <v>63.617251000000003</v>
      </c>
      <c r="Q77" s="146" t="s">
        <v>123</v>
      </c>
      <c r="R77" s="146" t="s">
        <v>109</v>
      </c>
      <c r="S77" s="146" t="s">
        <v>52</v>
      </c>
      <c r="T77" s="146" t="s">
        <v>389</v>
      </c>
    </row>
    <row r="78" spans="1:20" ht="14.25" customHeight="1">
      <c r="A78" s="140">
        <v>259</v>
      </c>
      <c r="B78" s="132" t="s">
        <v>124</v>
      </c>
      <c r="C78" s="132" t="s">
        <v>340</v>
      </c>
      <c r="D78" s="141" t="s">
        <v>53</v>
      </c>
      <c r="E78" s="132">
        <v>12</v>
      </c>
      <c r="F78" s="132">
        <v>4</v>
      </c>
      <c r="G78" s="142">
        <v>3.73</v>
      </c>
      <c r="H78" s="142">
        <v>1.1872959999999999</v>
      </c>
      <c r="I78" s="143">
        <v>9</v>
      </c>
      <c r="J78" s="143">
        <v>4.5</v>
      </c>
      <c r="K78" s="144">
        <v>2149299.7760000001</v>
      </c>
      <c r="L78" s="144">
        <v>5066961.1610000003</v>
      </c>
      <c r="M78" s="132">
        <v>1.1071530000000001</v>
      </c>
      <c r="N78" s="132">
        <v>10.097239</v>
      </c>
      <c r="O78" s="141">
        <v>0.76</v>
      </c>
      <c r="P78" s="145">
        <v>63.617251000000003</v>
      </c>
      <c r="Q78" s="146" t="s">
        <v>398</v>
      </c>
      <c r="R78" s="146" t="s">
        <v>109</v>
      </c>
      <c r="S78" s="146" t="s">
        <v>52</v>
      </c>
      <c r="T78" s="146" t="s">
        <v>389</v>
      </c>
    </row>
    <row r="79" spans="1:20" ht="14.25" customHeight="1">
      <c r="A79" s="140">
        <v>260</v>
      </c>
      <c r="B79" s="132" t="s">
        <v>26</v>
      </c>
      <c r="C79" s="132" t="s">
        <v>357</v>
      </c>
      <c r="D79" s="141" t="s">
        <v>326</v>
      </c>
      <c r="E79" s="132">
        <v>12</v>
      </c>
      <c r="F79" s="132">
        <v>5</v>
      </c>
      <c r="G79" s="142">
        <v>1.1299999999999999</v>
      </c>
      <c r="H79" s="142">
        <v>0.35969000000000001</v>
      </c>
      <c r="I79" s="143">
        <v>9</v>
      </c>
      <c r="J79" s="143">
        <v>4.5</v>
      </c>
      <c r="K79" s="144">
        <v>2149304.736</v>
      </c>
      <c r="L79" s="144">
        <v>5066966.2709999997</v>
      </c>
      <c r="M79" s="132">
        <v>0.10161199999999999</v>
      </c>
      <c r="N79" s="132">
        <v>0.92670600000000003</v>
      </c>
      <c r="O79" s="141">
        <v>0.76</v>
      </c>
      <c r="P79" s="145">
        <v>63.617251000000003</v>
      </c>
      <c r="Q79" s="146" t="s">
        <v>398</v>
      </c>
      <c r="R79" s="146" t="s">
        <v>109</v>
      </c>
      <c r="S79" s="146" t="s">
        <v>52</v>
      </c>
      <c r="T79" s="146" t="s">
        <v>389</v>
      </c>
    </row>
    <row r="80" spans="1:20" ht="14.25" customHeight="1">
      <c r="A80" s="140">
        <v>261</v>
      </c>
      <c r="B80" s="132" t="s">
        <v>38</v>
      </c>
      <c r="C80" s="132" t="s">
        <v>365</v>
      </c>
      <c r="D80" s="141" t="s">
        <v>39</v>
      </c>
      <c r="E80" s="132">
        <v>12</v>
      </c>
      <c r="F80" s="132">
        <v>6</v>
      </c>
      <c r="G80" s="142">
        <v>1.04</v>
      </c>
      <c r="H80" s="142">
        <v>0.331042</v>
      </c>
      <c r="I80" s="143">
        <v>9</v>
      </c>
      <c r="J80" s="143">
        <v>4.5</v>
      </c>
      <c r="K80" s="144">
        <v>2149298.71</v>
      </c>
      <c r="L80" s="144">
        <v>5066977.8329999996</v>
      </c>
      <c r="M80" s="132">
        <v>8.6070999999999995E-2</v>
      </c>
      <c r="N80" s="132">
        <v>0.78496699999999997</v>
      </c>
      <c r="O80" s="141">
        <v>0.76</v>
      </c>
      <c r="P80" s="145">
        <v>63.617251000000003</v>
      </c>
      <c r="Q80" s="146" t="s">
        <v>398</v>
      </c>
      <c r="R80" s="146" t="s">
        <v>109</v>
      </c>
      <c r="S80" s="146" t="s">
        <v>52</v>
      </c>
      <c r="T80" s="146" t="s">
        <v>389</v>
      </c>
    </row>
    <row r="81" spans="1:20" ht="14.25" customHeight="1">
      <c r="A81" s="140">
        <v>263</v>
      </c>
      <c r="B81" s="132" t="s">
        <v>116</v>
      </c>
      <c r="C81" s="132" t="s">
        <v>364</v>
      </c>
      <c r="D81" s="141" t="s">
        <v>89</v>
      </c>
      <c r="E81" s="132">
        <v>5</v>
      </c>
      <c r="F81" s="132">
        <v>2</v>
      </c>
      <c r="G81" s="142">
        <v>0.36</v>
      </c>
      <c r="H81" s="142">
        <v>0.114592</v>
      </c>
      <c r="I81" s="143">
        <v>4</v>
      </c>
      <c r="J81" s="143">
        <v>2</v>
      </c>
      <c r="K81" s="144">
        <v>2149306.9789999998</v>
      </c>
      <c r="L81" s="144">
        <v>5066989.3899999997</v>
      </c>
      <c r="M81" s="132">
        <v>1.0312999999999999E-2</v>
      </c>
      <c r="N81" s="132">
        <v>3.9190000000000003E-2</v>
      </c>
      <c r="O81" s="141">
        <v>0.76</v>
      </c>
      <c r="P81" s="145">
        <v>12.566371</v>
      </c>
      <c r="Q81" s="146" t="s">
        <v>398</v>
      </c>
      <c r="R81" s="146" t="s">
        <v>109</v>
      </c>
      <c r="S81" s="146" t="s">
        <v>52</v>
      </c>
      <c r="T81" s="146" t="s">
        <v>389</v>
      </c>
    </row>
    <row r="82" spans="1:20" ht="14.25" customHeight="1">
      <c r="A82" s="140">
        <v>264</v>
      </c>
      <c r="B82" s="132" t="s">
        <v>112</v>
      </c>
      <c r="C82" s="132" t="s">
        <v>366</v>
      </c>
      <c r="D82" s="141" t="s">
        <v>113</v>
      </c>
      <c r="E82" s="132">
        <v>9</v>
      </c>
      <c r="F82" s="132">
        <v>2</v>
      </c>
      <c r="G82" s="142">
        <v>0.71</v>
      </c>
      <c r="H82" s="142">
        <v>0.22600000000000001</v>
      </c>
      <c r="I82" s="143">
        <v>12</v>
      </c>
      <c r="J82" s="143">
        <v>6</v>
      </c>
      <c r="K82" s="144">
        <v>2149310.824</v>
      </c>
      <c r="L82" s="144">
        <v>5066990.6449999996</v>
      </c>
      <c r="M82" s="132">
        <v>4.0114999999999998E-2</v>
      </c>
      <c r="N82" s="132">
        <v>0.27438699999999999</v>
      </c>
      <c r="O82" s="141">
        <v>0.76</v>
      </c>
      <c r="P82" s="145">
        <v>113.097336</v>
      </c>
      <c r="Q82" s="146" t="s">
        <v>398</v>
      </c>
      <c r="R82" s="146" t="s">
        <v>109</v>
      </c>
      <c r="S82" s="146" t="s">
        <v>52</v>
      </c>
      <c r="T82" s="146" t="s">
        <v>389</v>
      </c>
    </row>
    <row r="83" spans="1:20" ht="14.25" customHeight="1">
      <c r="A83" s="140">
        <v>267</v>
      </c>
      <c r="B83" s="132" t="s">
        <v>30</v>
      </c>
      <c r="C83" s="132" t="s">
        <v>349</v>
      </c>
      <c r="D83" s="141" t="s">
        <v>31</v>
      </c>
      <c r="E83" s="132">
        <v>12</v>
      </c>
      <c r="F83" s="132">
        <v>7</v>
      </c>
      <c r="G83" s="142">
        <v>2.64</v>
      </c>
      <c r="H83" s="142">
        <v>0.84033800000000003</v>
      </c>
      <c r="I83" s="143">
        <v>9</v>
      </c>
      <c r="J83" s="143">
        <v>4.5</v>
      </c>
      <c r="K83" s="144">
        <v>2149290.0410000002</v>
      </c>
      <c r="L83" s="144">
        <v>5066933.2070000004</v>
      </c>
      <c r="M83" s="132">
        <v>0.55462299999999998</v>
      </c>
      <c r="N83" s="132">
        <v>5.0581630000000004</v>
      </c>
      <c r="O83" s="141">
        <v>0.76</v>
      </c>
      <c r="P83" s="145">
        <v>63.617251000000003</v>
      </c>
      <c r="Q83" s="146" t="s">
        <v>126</v>
      </c>
      <c r="R83" s="146" t="s">
        <v>109</v>
      </c>
      <c r="S83" s="146" t="s">
        <v>52</v>
      </c>
      <c r="T83" s="146" t="s">
        <v>389</v>
      </c>
    </row>
    <row r="84" spans="1:20" ht="14.25" customHeight="1">
      <c r="A84" s="140">
        <v>268</v>
      </c>
      <c r="B84" s="132" t="s">
        <v>384</v>
      </c>
      <c r="C84" s="132" t="s">
        <v>385</v>
      </c>
      <c r="D84" s="141" t="s">
        <v>386</v>
      </c>
      <c r="E84" s="132">
        <v>18</v>
      </c>
      <c r="F84" s="132">
        <v>7</v>
      </c>
      <c r="G84" s="142">
        <v>1.83</v>
      </c>
      <c r="H84" s="142">
        <v>0.582507</v>
      </c>
      <c r="I84" s="143">
        <v>10</v>
      </c>
      <c r="J84" s="143">
        <v>5</v>
      </c>
      <c r="K84" s="144">
        <v>2149302.3709999998</v>
      </c>
      <c r="L84" s="144">
        <v>5066928.9709999999</v>
      </c>
      <c r="M84" s="132">
        <v>0.26649699999999998</v>
      </c>
      <c r="N84" s="132">
        <v>3.6456789999999999</v>
      </c>
      <c r="O84" s="141">
        <v>0.76</v>
      </c>
      <c r="P84" s="145">
        <v>78.539816000000002</v>
      </c>
      <c r="Q84" s="146" t="s">
        <v>398</v>
      </c>
      <c r="R84" s="146" t="s">
        <v>109</v>
      </c>
      <c r="S84" s="146" t="s">
        <v>52</v>
      </c>
      <c r="T84" s="146" t="s">
        <v>389</v>
      </c>
    </row>
    <row r="85" spans="1:20" ht="14.25" customHeight="1">
      <c r="A85" s="140">
        <v>269</v>
      </c>
      <c r="B85" s="132" t="s">
        <v>384</v>
      </c>
      <c r="C85" s="132" t="s">
        <v>385</v>
      </c>
      <c r="D85" s="141" t="s">
        <v>386</v>
      </c>
      <c r="E85" s="132">
        <v>15</v>
      </c>
      <c r="F85" s="132">
        <v>8</v>
      </c>
      <c r="G85" s="142">
        <v>0.77</v>
      </c>
      <c r="H85" s="142">
        <v>0.24509900000000001</v>
      </c>
      <c r="I85" s="143">
        <v>10</v>
      </c>
      <c r="J85" s="143">
        <v>5</v>
      </c>
      <c r="K85" s="144">
        <v>2149304.548</v>
      </c>
      <c r="L85" s="144">
        <v>5066924.6749999998</v>
      </c>
      <c r="M85" s="132">
        <v>4.7181000000000001E-2</v>
      </c>
      <c r="N85" s="132">
        <v>0.53786900000000004</v>
      </c>
      <c r="O85" s="141">
        <v>0.76</v>
      </c>
      <c r="P85" s="145">
        <v>78.539816000000002</v>
      </c>
      <c r="Q85" s="146" t="s">
        <v>118</v>
      </c>
      <c r="R85" s="146" t="s">
        <v>109</v>
      </c>
      <c r="S85" s="146" t="s">
        <v>52</v>
      </c>
      <c r="T85" s="146" t="s">
        <v>389</v>
      </c>
    </row>
    <row r="86" spans="1:20" ht="14.25" customHeight="1">
      <c r="A86" s="140">
        <v>272</v>
      </c>
      <c r="B86" s="132" t="s">
        <v>127</v>
      </c>
      <c r="C86" s="132" t="s">
        <v>370</v>
      </c>
      <c r="D86" s="141" t="s">
        <v>95</v>
      </c>
      <c r="E86" s="132">
        <v>10</v>
      </c>
      <c r="F86" s="132">
        <v>3</v>
      </c>
      <c r="G86" s="142">
        <v>0.53</v>
      </c>
      <c r="H86" s="142">
        <v>0.16870399999999999</v>
      </c>
      <c r="I86" s="143">
        <v>8</v>
      </c>
      <c r="J86" s="143">
        <v>4</v>
      </c>
      <c r="K86" s="144">
        <v>2149312.656</v>
      </c>
      <c r="L86" s="144">
        <v>5066918.4289999995</v>
      </c>
      <c r="M86" s="132">
        <v>2.2353000000000001E-2</v>
      </c>
      <c r="N86" s="132">
        <v>0.16988500000000001</v>
      </c>
      <c r="O86" s="141">
        <v>0.76</v>
      </c>
      <c r="P86" s="145">
        <v>50.265481999999999</v>
      </c>
      <c r="Q86" s="146" t="s">
        <v>398</v>
      </c>
      <c r="R86" s="146" t="s">
        <v>109</v>
      </c>
      <c r="S86" s="146" t="s">
        <v>52</v>
      </c>
      <c r="T86" s="146" t="s">
        <v>389</v>
      </c>
    </row>
    <row r="87" spans="1:20" ht="14.25" customHeight="1">
      <c r="A87" s="140">
        <v>273</v>
      </c>
      <c r="B87" s="132" t="s">
        <v>128</v>
      </c>
      <c r="C87" s="132" t="s">
        <v>339</v>
      </c>
      <c r="D87" s="141" t="s">
        <v>53</v>
      </c>
      <c r="E87" s="132">
        <v>10</v>
      </c>
      <c r="F87" s="132">
        <v>3</v>
      </c>
      <c r="G87" s="142">
        <v>0.4</v>
      </c>
      <c r="H87" s="142">
        <v>0.12732399999999999</v>
      </c>
      <c r="I87" s="143">
        <v>10</v>
      </c>
      <c r="J87" s="143">
        <v>5</v>
      </c>
      <c r="K87" s="144">
        <v>2149319.5929999999</v>
      </c>
      <c r="L87" s="144">
        <v>5066919.4280000003</v>
      </c>
      <c r="M87" s="132">
        <v>1.2732E-2</v>
      </c>
      <c r="N87" s="132">
        <v>9.6766000000000005E-2</v>
      </c>
      <c r="O87" s="141">
        <v>0.76</v>
      </c>
      <c r="P87" s="145">
        <v>78.539816000000002</v>
      </c>
      <c r="Q87" s="146" t="s">
        <v>87</v>
      </c>
      <c r="R87" s="146" t="s">
        <v>109</v>
      </c>
      <c r="S87" s="146" t="s">
        <v>52</v>
      </c>
      <c r="T87" s="146" t="s">
        <v>389</v>
      </c>
    </row>
    <row r="88" spans="1:20" ht="14.25" customHeight="1">
      <c r="A88" s="140">
        <v>279</v>
      </c>
      <c r="B88" s="132" t="s">
        <v>26</v>
      </c>
      <c r="C88" s="132" t="s">
        <v>357</v>
      </c>
      <c r="D88" s="141" t="s">
        <v>326</v>
      </c>
      <c r="E88" s="132">
        <v>12</v>
      </c>
      <c r="F88" s="132">
        <v>4</v>
      </c>
      <c r="G88" s="142">
        <v>0.92</v>
      </c>
      <c r="H88" s="142">
        <v>0.29284500000000002</v>
      </c>
      <c r="I88" s="143">
        <v>10</v>
      </c>
      <c r="J88" s="143">
        <v>5</v>
      </c>
      <c r="K88" s="144">
        <v>2149337.2930000001</v>
      </c>
      <c r="L88" s="144">
        <v>5066917.7819999997</v>
      </c>
      <c r="M88" s="132">
        <v>6.7353999999999997E-2</v>
      </c>
      <c r="N88" s="132">
        <v>0.61427200000000004</v>
      </c>
      <c r="O88" s="141">
        <v>0.76</v>
      </c>
      <c r="P88" s="145">
        <v>78.539816000000002</v>
      </c>
      <c r="Q88" s="146" t="s">
        <v>398</v>
      </c>
      <c r="R88" s="146" t="s">
        <v>109</v>
      </c>
      <c r="S88" s="146" t="s">
        <v>52</v>
      </c>
      <c r="T88" s="146" t="s">
        <v>389</v>
      </c>
    </row>
    <row r="89" spans="1:20" ht="14.25" customHeight="1">
      <c r="A89" s="140">
        <v>280</v>
      </c>
      <c r="B89" s="132" t="s">
        <v>26</v>
      </c>
      <c r="C89" s="132" t="s">
        <v>357</v>
      </c>
      <c r="D89" s="141" t="s">
        <v>326</v>
      </c>
      <c r="E89" s="132">
        <v>12</v>
      </c>
      <c r="F89" s="132">
        <v>4</v>
      </c>
      <c r="G89" s="142">
        <v>1.06</v>
      </c>
      <c r="H89" s="142">
        <v>0.33740799999999999</v>
      </c>
      <c r="I89" s="143">
        <v>10</v>
      </c>
      <c r="J89" s="143">
        <v>5</v>
      </c>
      <c r="K89" s="144">
        <v>2149340.25</v>
      </c>
      <c r="L89" s="144">
        <v>5066918.9890000001</v>
      </c>
      <c r="M89" s="132">
        <v>8.9413000000000006E-2</v>
      </c>
      <c r="N89" s="132">
        <v>0.81544899999999998</v>
      </c>
      <c r="O89" s="141">
        <v>0.76</v>
      </c>
      <c r="P89" s="145">
        <v>78.539816000000002</v>
      </c>
      <c r="Q89" s="146" t="s">
        <v>398</v>
      </c>
      <c r="R89" s="146" t="s">
        <v>109</v>
      </c>
      <c r="S89" s="146" t="s">
        <v>52</v>
      </c>
      <c r="T89" s="146" t="s">
        <v>389</v>
      </c>
    </row>
    <row r="90" spans="1:20" ht="14.25" customHeight="1">
      <c r="A90" s="140">
        <v>281</v>
      </c>
      <c r="B90" s="132" t="s">
        <v>26</v>
      </c>
      <c r="C90" s="132" t="s">
        <v>357</v>
      </c>
      <c r="D90" s="141" t="s">
        <v>326</v>
      </c>
      <c r="E90" s="132">
        <v>12</v>
      </c>
      <c r="F90" s="132">
        <v>5</v>
      </c>
      <c r="G90" s="142">
        <v>0.75</v>
      </c>
      <c r="H90" s="142">
        <v>0.238732</v>
      </c>
      <c r="I90" s="143">
        <v>12</v>
      </c>
      <c r="J90" s="143">
        <v>6</v>
      </c>
      <c r="K90" s="144">
        <v>2149340.6179999998</v>
      </c>
      <c r="L90" s="144">
        <v>5066919.9469999997</v>
      </c>
      <c r="M90" s="132">
        <v>4.4762000000000003E-2</v>
      </c>
      <c r="N90" s="132">
        <v>0.40823199999999998</v>
      </c>
      <c r="O90" s="141">
        <v>0.76</v>
      </c>
      <c r="P90" s="145">
        <v>113.097336</v>
      </c>
      <c r="Q90" s="146" t="s">
        <v>398</v>
      </c>
      <c r="R90" s="146" t="s">
        <v>109</v>
      </c>
      <c r="S90" s="146" t="s">
        <v>52</v>
      </c>
      <c r="T90" s="146" t="s">
        <v>389</v>
      </c>
    </row>
    <row r="91" spans="1:20" ht="14.25" customHeight="1">
      <c r="A91" s="140">
        <v>282</v>
      </c>
      <c r="B91" s="132" t="s">
        <v>26</v>
      </c>
      <c r="C91" s="132" t="s">
        <v>357</v>
      </c>
      <c r="D91" s="141" t="s">
        <v>326</v>
      </c>
      <c r="E91" s="132">
        <v>12</v>
      </c>
      <c r="F91" s="132">
        <v>4</v>
      </c>
      <c r="G91" s="142">
        <v>0.77</v>
      </c>
      <c r="H91" s="142">
        <v>0.24509900000000001</v>
      </c>
      <c r="I91" s="143">
        <v>11</v>
      </c>
      <c r="J91" s="143">
        <v>5.5</v>
      </c>
      <c r="K91" s="144">
        <v>2149342.0249999999</v>
      </c>
      <c r="L91" s="144">
        <v>5066920.8710000003</v>
      </c>
      <c r="M91" s="132">
        <v>4.7181000000000001E-2</v>
      </c>
      <c r="N91" s="132">
        <v>0.43029499999999998</v>
      </c>
      <c r="O91" s="141">
        <v>0.76</v>
      </c>
      <c r="P91" s="145">
        <v>95.033178000000007</v>
      </c>
      <c r="Q91" s="146" t="s">
        <v>398</v>
      </c>
      <c r="R91" s="146" t="s">
        <v>109</v>
      </c>
      <c r="S91" s="146" t="s">
        <v>52</v>
      </c>
      <c r="T91" s="146" t="s">
        <v>389</v>
      </c>
    </row>
    <row r="92" spans="1:20" ht="14.25" customHeight="1">
      <c r="A92" s="140">
        <v>283</v>
      </c>
      <c r="B92" s="132" t="s">
        <v>26</v>
      </c>
      <c r="C92" s="132" t="s">
        <v>357</v>
      </c>
      <c r="D92" s="141" t="s">
        <v>326</v>
      </c>
      <c r="E92" s="132">
        <v>12</v>
      </c>
      <c r="F92" s="132">
        <v>8</v>
      </c>
      <c r="G92" s="142">
        <v>1.2</v>
      </c>
      <c r="H92" s="142">
        <v>0.38197199999999998</v>
      </c>
      <c r="I92" s="143">
        <v>10</v>
      </c>
      <c r="J92" s="143">
        <v>5</v>
      </c>
      <c r="K92" s="144">
        <v>2149342.7969999998</v>
      </c>
      <c r="L92" s="144">
        <v>5066921.3899999997</v>
      </c>
      <c r="M92" s="132">
        <v>0.114592</v>
      </c>
      <c r="N92" s="132">
        <v>1.045075</v>
      </c>
      <c r="O92" s="141">
        <v>0.76</v>
      </c>
      <c r="P92" s="145">
        <v>78.539816000000002</v>
      </c>
      <c r="Q92" s="146" t="s">
        <v>61</v>
      </c>
      <c r="R92" s="146" t="s">
        <v>109</v>
      </c>
      <c r="S92" s="146" t="s">
        <v>52</v>
      </c>
      <c r="T92" s="146" t="s">
        <v>389</v>
      </c>
    </row>
    <row r="93" spans="1:20" ht="14.25" customHeight="1">
      <c r="A93" s="140">
        <v>284</v>
      </c>
      <c r="B93" s="132" t="s">
        <v>60</v>
      </c>
      <c r="C93" s="132" t="s">
        <v>398</v>
      </c>
      <c r="D93" s="141" t="s">
        <v>398</v>
      </c>
      <c r="E93" s="132">
        <v>12</v>
      </c>
      <c r="F93" s="132">
        <v>3</v>
      </c>
      <c r="G93" s="142">
        <v>0.85</v>
      </c>
      <c r="H93" s="142">
        <v>0.270563</v>
      </c>
      <c r="I93" s="143">
        <v>0</v>
      </c>
      <c r="J93" s="143">
        <v>0</v>
      </c>
      <c r="K93" s="144">
        <v>2149344.3810000001</v>
      </c>
      <c r="L93" s="144">
        <v>5066920.818</v>
      </c>
      <c r="M93" s="132">
        <v>5.7494999999999997E-2</v>
      </c>
      <c r="N93" s="132">
        <v>0.52435200000000004</v>
      </c>
      <c r="O93" s="141">
        <v>0.76</v>
      </c>
      <c r="P93" s="145">
        <v>0</v>
      </c>
      <c r="Q93" s="146" t="s">
        <v>98</v>
      </c>
      <c r="R93" s="146" t="s">
        <v>109</v>
      </c>
      <c r="S93" s="146" t="s">
        <v>52</v>
      </c>
      <c r="T93" s="146" t="s">
        <v>324</v>
      </c>
    </row>
    <row r="94" spans="1:20" ht="14.25" customHeight="1">
      <c r="A94" s="140">
        <v>285</v>
      </c>
      <c r="B94" s="132" t="s">
        <v>60</v>
      </c>
      <c r="C94" s="132" t="s">
        <v>398</v>
      </c>
      <c r="D94" s="141" t="s">
        <v>398</v>
      </c>
      <c r="E94" s="132">
        <v>12</v>
      </c>
      <c r="F94" s="132">
        <v>3</v>
      </c>
      <c r="G94" s="142">
        <v>0.81</v>
      </c>
      <c r="H94" s="142">
        <v>0.25783099999999998</v>
      </c>
      <c r="I94" s="143">
        <v>0</v>
      </c>
      <c r="J94" s="143">
        <v>0</v>
      </c>
      <c r="K94" s="144">
        <v>2149346.571</v>
      </c>
      <c r="L94" s="144">
        <v>5066918.9369999999</v>
      </c>
      <c r="M94" s="132">
        <v>5.2211E-2</v>
      </c>
      <c r="N94" s="132">
        <v>0.47616199999999997</v>
      </c>
      <c r="O94" s="141">
        <v>0.76</v>
      </c>
      <c r="P94" s="145">
        <v>0</v>
      </c>
      <c r="Q94" s="146" t="s">
        <v>398</v>
      </c>
      <c r="R94" s="146" t="s">
        <v>109</v>
      </c>
      <c r="S94" s="146" t="s">
        <v>52</v>
      </c>
      <c r="T94" s="146" t="s">
        <v>324</v>
      </c>
    </row>
    <row r="95" spans="1:20" ht="14.25" customHeight="1">
      <c r="A95" s="140">
        <v>286</v>
      </c>
      <c r="B95" s="132" t="s">
        <v>50</v>
      </c>
      <c r="C95" s="132" t="s">
        <v>373</v>
      </c>
      <c r="D95" s="141" t="s">
        <v>326</v>
      </c>
      <c r="E95" s="132">
        <v>12</v>
      </c>
      <c r="F95" s="132">
        <v>3</v>
      </c>
      <c r="G95" s="142">
        <v>1.6</v>
      </c>
      <c r="H95" s="142">
        <v>0.50929599999999997</v>
      </c>
      <c r="I95" s="143">
        <v>10</v>
      </c>
      <c r="J95" s="143">
        <v>5</v>
      </c>
      <c r="K95" s="144">
        <v>2149344.6630000002</v>
      </c>
      <c r="L95" s="144">
        <v>5066926.3499999996</v>
      </c>
      <c r="M95" s="132">
        <v>0.20371800000000001</v>
      </c>
      <c r="N95" s="132">
        <v>1.8579110000000001</v>
      </c>
      <c r="O95" s="141">
        <v>0.76</v>
      </c>
      <c r="P95" s="145">
        <v>78.539816000000002</v>
      </c>
      <c r="Q95" s="146" t="s">
        <v>398</v>
      </c>
      <c r="R95" s="146" t="s">
        <v>109</v>
      </c>
      <c r="S95" s="146" t="s">
        <v>52</v>
      </c>
      <c r="T95" s="146" t="s">
        <v>389</v>
      </c>
    </row>
    <row r="96" spans="1:20" ht="14.25" customHeight="1">
      <c r="A96" s="140">
        <v>288</v>
      </c>
      <c r="B96" s="132" t="s">
        <v>60</v>
      </c>
      <c r="C96" s="132" t="s">
        <v>398</v>
      </c>
      <c r="D96" s="141" t="s">
        <v>398</v>
      </c>
      <c r="E96" s="132">
        <v>12</v>
      </c>
      <c r="F96" s="132">
        <v>2</v>
      </c>
      <c r="G96" s="142">
        <v>1</v>
      </c>
      <c r="H96" s="142">
        <v>0.31830999999999998</v>
      </c>
      <c r="I96" s="143">
        <v>0</v>
      </c>
      <c r="J96" s="143">
        <v>0</v>
      </c>
      <c r="K96" s="144">
        <v>2149356.3110000002</v>
      </c>
      <c r="L96" s="144">
        <v>5066926.5420000004</v>
      </c>
      <c r="M96" s="132">
        <v>7.9576999999999995E-2</v>
      </c>
      <c r="N96" s="132">
        <v>0.72574700000000003</v>
      </c>
      <c r="O96" s="141">
        <v>0.76</v>
      </c>
      <c r="P96" s="145">
        <v>0</v>
      </c>
      <c r="Q96" s="146" t="s">
        <v>398</v>
      </c>
      <c r="R96" s="146" t="s">
        <v>109</v>
      </c>
      <c r="S96" s="146" t="s">
        <v>52</v>
      </c>
      <c r="T96" s="146" t="s">
        <v>324</v>
      </c>
    </row>
    <row r="97" spans="1:20" ht="14.25" customHeight="1">
      <c r="A97" s="140">
        <v>289</v>
      </c>
      <c r="B97" s="132" t="s">
        <v>60</v>
      </c>
      <c r="C97" s="132" t="s">
        <v>398</v>
      </c>
      <c r="D97" s="141" t="s">
        <v>398</v>
      </c>
      <c r="E97" s="132">
        <v>12</v>
      </c>
      <c r="F97" s="132">
        <v>2</v>
      </c>
      <c r="G97" s="142">
        <v>0.82</v>
      </c>
      <c r="H97" s="142">
        <v>0.26101400000000002</v>
      </c>
      <c r="I97" s="143">
        <v>0</v>
      </c>
      <c r="J97" s="143">
        <v>0</v>
      </c>
      <c r="K97" s="144">
        <v>2149356.0389999999</v>
      </c>
      <c r="L97" s="144">
        <v>5066921.4220000003</v>
      </c>
      <c r="M97" s="132">
        <v>5.3508E-2</v>
      </c>
      <c r="N97" s="132">
        <v>0.48799199999999998</v>
      </c>
      <c r="O97" s="141">
        <v>0.76</v>
      </c>
      <c r="P97" s="145">
        <v>0</v>
      </c>
      <c r="Q97" s="146" t="s">
        <v>398</v>
      </c>
      <c r="R97" s="146" t="s">
        <v>109</v>
      </c>
      <c r="S97" s="146" t="s">
        <v>52</v>
      </c>
      <c r="T97" s="146" t="s">
        <v>324</v>
      </c>
    </row>
    <row r="98" spans="1:20" ht="14.25" customHeight="1">
      <c r="A98" s="140">
        <v>290</v>
      </c>
      <c r="B98" s="132" t="s">
        <v>60</v>
      </c>
      <c r="C98" s="132" t="s">
        <v>398</v>
      </c>
      <c r="D98" s="141" t="s">
        <v>398</v>
      </c>
      <c r="E98" s="132">
        <v>15</v>
      </c>
      <c r="F98" s="132">
        <v>2</v>
      </c>
      <c r="G98" s="142">
        <v>1.07</v>
      </c>
      <c r="H98" s="142">
        <v>0.34059200000000001</v>
      </c>
      <c r="I98" s="143">
        <v>0</v>
      </c>
      <c r="J98" s="143">
        <v>0</v>
      </c>
      <c r="K98" s="144">
        <v>2149356.7969999998</v>
      </c>
      <c r="L98" s="144">
        <v>5066915.51</v>
      </c>
      <c r="M98" s="132">
        <v>9.1107999999999995E-2</v>
      </c>
      <c r="N98" s="132">
        <v>1.0386340000000001</v>
      </c>
      <c r="O98" s="141">
        <v>0.76</v>
      </c>
      <c r="P98" s="145">
        <v>0</v>
      </c>
      <c r="Q98" s="146" t="s">
        <v>398</v>
      </c>
      <c r="R98" s="146" t="s">
        <v>109</v>
      </c>
      <c r="S98" s="146" t="s">
        <v>52</v>
      </c>
      <c r="T98" s="146" t="s">
        <v>324</v>
      </c>
    </row>
    <row r="99" spans="1:20" ht="14.25" customHeight="1">
      <c r="A99" s="140">
        <v>329</v>
      </c>
      <c r="B99" s="132" t="s">
        <v>135</v>
      </c>
      <c r="C99" s="132" t="s">
        <v>350</v>
      </c>
      <c r="D99" s="141" t="s">
        <v>42</v>
      </c>
      <c r="E99" s="132">
        <v>12</v>
      </c>
      <c r="F99" s="132">
        <v>4</v>
      </c>
      <c r="G99" s="142">
        <v>0.74</v>
      </c>
      <c r="H99" s="142">
        <v>0.23554900000000001</v>
      </c>
      <c r="I99" s="143">
        <v>7</v>
      </c>
      <c r="J99" s="143">
        <v>3.5</v>
      </c>
      <c r="K99" s="144">
        <v>2149357.8939999999</v>
      </c>
      <c r="L99" s="144">
        <v>5066943.1119999997</v>
      </c>
      <c r="M99" s="132">
        <v>4.3576999999999998E-2</v>
      </c>
      <c r="N99" s="132">
        <v>0.39741900000000002</v>
      </c>
      <c r="O99" s="141">
        <v>0.76</v>
      </c>
      <c r="P99" s="145">
        <v>38.48451</v>
      </c>
      <c r="Q99" s="146" t="s">
        <v>398</v>
      </c>
      <c r="R99" s="146" t="s">
        <v>109</v>
      </c>
      <c r="S99" s="146" t="s">
        <v>52</v>
      </c>
      <c r="T99" s="146" t="s">
        <v>389</v>
      </c>
    </row>
    <row r="100" spans="1:20" ht="14.25" customHeight="1">
      <c r="A100" s="140">
        <v>335</v>
      </c>
      <c r="B100" s="132" t="s">
        <v>110</v>
      </c>
      <c r="C100" s="132" t="s">
        <v>354</v>
      </c>
      <c r="D100" s="141" t="s">
        <v>42</v>
      </c>
      <c r="E100" s="132">
        <v>12</v>
      </c>
      <c r="F100" s="132">
        <v>4</v>
      </c>
      <c r="G100" s="142">
        <v>0.97</v>
      </c>
      <c r="H100" s="142">
        <v>0.30876100000000001</v>
      </c>
      <c r="I100" s="143">
        <v>12</v>
      </c>
      <c r="J100" s="143">
        <v>6</v>
      </c>
      <c r="K100" s="144">
        <v>2149362.5</v>
      </c>
      <c r="L100" s="144">
        <v>5066955.7640000004</v>
      </c>
      <c r="M100" s="132">
        <v>7.4873999999999996E-2</v>
      </c>
      <c r="N100" s="132">
        <v>0.68285499999999999</v>
      </c>
      <c r="O100" s="141">
        <v>0.76</v>
      </c>
      <c r="P100" s="145">
        <v>113.097336</v>
      </c>
      <c r="Q100" s="146" t="s">
        <v>398</v>
      </c>
      <c r="R100" s="146" t="s">
        <v>109</v>
      </c>
      <c r="S100" s="146" t="s">
        <v>52</v>
      </c>
      <c r="T100" s="146" t="s">
        <v>389</v>
      </c>
    </row>
    <row r="101" spans="1:20" ht="14.25" customHeight="1">
      <c r="A101" s="140">
        <v>343</v>
      </c>
      <c r="B101" s="132" t="s">
        <v>382</v>
      </c>
      <c r="C101" s="132" t="s">
        <v>381</v>
      </c>
      <c r="D101" s="141" t="s">
        <v>31</v>
      </c>
      <c r="E101" s="132">
        <v>12</v>
      </c>
      <c r="F101" s="132">
        <v>4</v>
      </c>
      <c r="G101" s="142">
        <v>0.43</v>
      </c>
      <c r="H101" s="142">
        <v>0.13687299999999999</v>
      </c>
      <c r="I101" s="143">
        <v>9</v>
      </c>
      <c r="J101" s="143">
        <v>4.5</v>
      </c>
      <c r="K101" s="144">
        <v>2149375.6329999999</v>
      </c>
      <c r="L101" s="144">
        <v>5066964.3739999998</v>
      </c>
      <c r="M101" s="132">
        <v>1.4714E-2</v>
      </c>
      <c r="N101" s="132">
        <v>0.134191</v>
      </c>
      <c r="O101" s="141">
        <v>0.76</v>
      </c>
      <c r="P101" s="145">
        <v>63.617251000000003</v>
      </c>
      <c r="Q101" s="146" t="s">
        <v>398</v>
      </c>
      <c r="R101" s="146" t="s">
        <v>403</v>
      </c>
      <c r="S101" s="146" t="s">
        <v>52</v>
      </c>
      <c r="T101" s="146" t="s">
        <v>389</v>
      </c>
    </row>
    <row r="102" spans="1:20" ht="14.25" customHeight="1">
      <c r="A102" s="140">
        <v>360</v>
      </c>
      <c r="B102" s="132" t="s">
        <v>38</v>
      </c>
      <c r="C102" s="132" t="s">
        <v>383</v>
      </c>
      <c r="D102" s="141" t="s">
        <v>39</v>
      </c>
      <c r="E102" s="132">
        <v>12</v>
      </c>
      <c r="F102" s="132">
        <v>4</v>
      </c>
      <c r="G102" s="142">
        <v>0.41</v>
      </c>
      <c r="H102" s="142">
        <v>0.13050700000000001</v>
      </c>
      <c r="I102" s="143">
        <v>8</v>
      </c>
      <c r="J102" s="143">
        <v>4</v>
      </c>
      <c r="K102" s="144">
        <v>2149373.7710000002</v>
      </c>
      <c r="L102" s="144">
        <v>5066978.6940000001</v>
      </c>
      <c r="M102" s="132">
        <v>1.3377E-2</v>
      </c>
      <c r="N102" s="132">
        <v>0.121998</v>
      </c>
      <c r="O102" s="141">
        <v>0.76</v>
      </c>
      <c r="P102" s="145">
        <v>50.265481999999999</v>
      </c>
      <c r="Q102" s="146" t="s">
        <v>398</v>
      </c>
      <c r="R102" s="146" t="s">
        <v>403</v>
      </c>
      <c r="S102" s="146" t="s">
        <v>52</v>
      </c>
      <c r="T102" s="146" t="s">
        <v>389</v>
      </c>
    </row>
    <row r="103" spans="1:20" ht="14.25" customHeight="1">
      <c r="A103" s="140">
        <v>363</v>
      </c>
      <c r="B103" s="132" t="s">
        <v>35</v>
      </c>
      <c r="C103" s="132" t="s">
        <v>368</v>
      </c>
      <c r="D103" s="141" t="s">
        <v>326</v>
      </c>
      <c r="E103" s="132">
        <v>12</v>
      </c>
      <c r="F103" s="132">
        <v>5</v>
      </c>
      <c r="G103" s="142">
        <v>0.51</v>
      </c>
      <c r="H103" s="142">
        <v>0.16233800000000001</v>
      </c>
      <c r="I103" s="143">
        <v>8</v>
      </c>
      <c r="J103" s="143">
        <v>4</v>
      </c>
      <c r="K103" s="144">
        <v>2149368.983</v>
      </c>
      <c r="L103" s="144">
        <v>5066986.62</v>
      </c>
      <c r="M103" s="132">
        <v>2.0698000000000001E-2</v>
      </c>
      <c r="N103" s="132">
        <v>0.18876699999999999</v>
      </c>
      <c r="O103" s="141">
        <v>0.76</v>
      </c>
      <c r="P103" s="145">
        <v>50.265481999999999</v>
      </c>
      <c r="Q103" s="146" t="s">
        <v>398</v>
      </c>
      <c r="R103" s="146" t="s">
        <v>403</v>
      </c>
      <c r="S103" s="146" t="s">
        <v>52</v>
      </c>
      <c r="T103" s="146" t="s">
        <v>389</v>
      </c>
    </row>
    <row r="104" spans="1:20" ht="14.25" customHeight="1">
      <c r="A104" s="140">
        <v>364</v>
      </c>
      <c r="B104" s="132" t="s">
        <v>96</v>
      </c>
      <c r="C104" s="132" t="s">
        <v>97</v>
      </c>
      <c r="D104" s="141" t="s">
        <v>37</v>
      </c>
      <c r="E104" s="132">
        <v>12</v>
      </c>
      <c r="F104" s="132">
        <v>6</v>
      </c>
      <c r="G104" s="142">
        <v>0.51</v>
      </c>
      <c r="H104" s="142">
        <v>0.16233800000000001</v>
      </c>
      <c r="I104" s="143">
        <v>8</v>
      </c>
      <c r="J104" s="143">
        <v>4</v>
      </c>
      <c r="K104" s="144">
        <v>2149371.548</v>
      </c>
      <c r="L104" s="144">
        <v>5066989.3940000003</v>
      </c>
      <c r="M104" s="132">
        <v>2.0698000000000001E-2</v>
      </c>
      <c r="N104" s="132">
        <v>0.18876699999999999</v>
      </c>
      <c r="O104" s="141">
        <v>0.76</v>
      </c>
      <c r="P104" s="145">
        <v>50.265481999999999</v>
      </c>
      <c r="Q104" s="146" t="s">
        <v>398</v>
      </c>
      <c r="R104" s="146" t="s">
        <v>403</v>
      </c>
      <c r="S104" s="146" t="s">
        <v>52</v>
      </c>
      <c r="T104" s="146" t="s">
        <v>389</v>
      </c>
    </row>
    <row r="105" spans="1:20" ht="14.25" customHeight="1">
      <c r="A105" s="140">
        <v>365</v>
      </c>
      <c r="B105" s="132" t="s">
        <v>30</v>
      </c>
      <c r="C105" s="132" t="s">
        <v>349</v>
      </c>
      <c r="D105" s="141" t="s">
        <v>31</v>
      </c>
      <c r="E105" s="132">
        <v>12</v>
      </c>
      <c r="F105" s="132">
        <v>6</v>
      </c>
      <c r="G105" s="142">
        <v>1.76</v>
      </c>
      <c r="H105" s="142">
        <v>0.56022499999999997</v>
      </c>
      <c r="I105" s="143">
        <v>8</v>
      </c>
      <c r="J105" s="143">
        <v>4</v>
      </c>
      <c r="K105" s="144">
        <v>2149372.122</v>
      </c>
      <c r="L105" s="144">
        <v>5066991.3269999996</v>
      </c>
      <c r="M105" s="132">
        <v>0.246499</v>
      </c>
      <c r="N105" s="132">
        <v>2.2480720000000001</v>
      </c>
      <c r="O105" s="141">
        <v>0.76</v>
      </c>
      <c r="P105" s="145">
        <v>50.265481999999999</v>
      </c>
      <c r="Q105" s="146" t="s">
        <v>398</v>
      </c>
      <c r="R105" s="146" t="s">
        <v>403</v>
      </c>
      <c r="S105" s="146" t="s">
        <v>52</v>
      </c>
      <c r="T105" s="146" t="s">
        <v>389</v>
      </c>
    </row>
    <row r="106" spans="1:20" ht="14.25" customHeight="1">
      <c r="A106" s="140">
        <v>367</v>
      </c>
      <c r="B106" s="132" t="s">
        <v>26</v>
      </c>
      <c r="C106" s="132" t="s">
        <v>357</v>
      </c>
      <c r="D106" s="141" t="s">
        <v>326</v>
      </c>
      <c r="E106" s="132">
        <v>12</v>
      </c>
      <c r="F106" s="132">
        <v>6</v>
      </c>
      <c r="G106" s="142">
        <v>0.79</v>
      </c>
      <c r="H106" s="142">
        <v>0.25146499999999999</v>
      </c>
      <c r="I106" s="143">
        <v>8</v>
      </c>
      <c r="J106" s="143">
        <v>4</v>
      </c>
      <c r="K106" s="144">
        <v>2149363.7820000001</v>
      </c>
      <c r="L106" s="144">
        <v>5066986.7690000003</v>
      </c>
      <c r="M106" s="132">
        <v>4.9664E-2</v>
      </c>
      <c r="N106" s="132">
        <v>0.45293800000000001</v>
      </c>
      <c r="O106" s="141">
        <v>0.76</v>
      </c>
      <c r="P106" s="145">
        <v>50.265481999999999</v>
      </c>
      <c r="Q106" s="146" t="s">
        <v>398</v>
      </c>
      <c r="R106" s="146" t="s">
        <v>403</v>
      </c>
      <c r="S106" s="146" t="s">
        <v>52</v>
      </c>
      <c r="T106" s="146" t="s">
        <v>389</v>
      </c>
    </row>
    <row r="107" spans="1:20" ht="14.25" customHeight="1">
      <c r="A107" s="140">
        <v>375</v>
      </c>
      <c r="B107" s="132" t="s">
        <v>26</v>
      </c>
      <c r="C107" s="132" t="s">
        <v>357</v>
      </c>
      <c r="D107" s="141" t="s">
        <v>326</v>
      </c>
      <c r="E107" s="132">
        <v>12</v>
      </c>
      <c r="F107" s="132">
        <v>5</v>
      </c>
      <c r="G107" s="142">
        <v>2.08</v>
      </c>
      <c r="H107" s="142">
        <v>0.66208500000000003</v>
      </c>
      <c r="I107" s="143">
        <v>8</v>
      </c>
      <c r="J107" s="143">
        <v>4</v>
      </c>
      <c r="K107" s="144">
        <v>2149337.5789999999</v>
      </c>
      <c r="L107" s="144">
        <v>5066961.9239999996</v>
      </c>
      <c r="M107" s="132">
        <v>0.34428399999999998</v>
      </c>
      <c r="N107" s="132">
        <v>3.1398700000000002</v>
      </c>
      <c r="O107" s="141">
        <v>0.76</v>
      </c>
      <c r="P107" s="145">
        <v>50.265481999999999</v>
      </c>
      <c r="Q107" s="146" t="s">
        <v>61</v>
      </c>
      <c r="R107" s="146" t="s">
        <v>109</v>
      </c>
      <c r="S107" s="146" t="s">
        <v>52</v>
      </c>
      <c r="T107" s="146" t="s">
        <v>389</v>
      </c>
    </row>
    <row r="108" spans="1:20" ht="14.25" customHeight="1">
      <c r="A108" s="140">
        <v>379</v>
      </c>
      <c r="B108" s="132" t="s">
        <v>384</v>
      </c>
      <c r="C108" s="132" t="s">
        <v>385</v>
      </c>
      <c r="D108" s="141" t="s">
        <v>386</v>
      </c>
      <c r="E108" s="132">
        <v>10</v>
      </c>
      <c r="F108" s="132">
        <v>3</v>
      </c>
      <c r="G108" s="142">
        <v>0.5</v>
      </c>
      <c r="H108" s="142">
        <v>0.15915499999999999</v>
      </c>
      <c r="I108" s="143">
        <v>7</v>
      </c>
      <c r="J108" s="143">
        <v>3.5</v>
      </c>
      <c r="K108" s="144">
        <v>2149326.52</v>
      </c>
      <c r="L108" s="144">
        <v>5066979.1919999998</v>
      </c>
      <c r="M108" s="132">
        <v>1.9893999999999998E-2</v>
      </c>
      <c r="N108" s="132">
        <v>0.151197</v>
      </c>
      <c r="O108" s="141">
        <v>0.76</v>
      </c>
      <c r="P108" s="145">
        <v>38.48451</v>
      </c>
      <c r="Q108" s="146" t="s">
        <v>398</v>
      </c>
      <c r="R108" s="146" t="s">
        <v>109</v>
      </c>
      <c r="S108" s="146" t="s">
        <v>52</v>
      </c>
      <c r="T108" s="146" t="s">
        <v>389</v>
      </c>
    </row>
    <row r="109" spans="1:20" ht="14.25" customHeight="1">
      <c r="A109" s="140">
        <v>380</v>
      </c>
      <c r="B109" s="132" t="s">
        <v>22</v>
      </c>
      <c r="C109" s="132" t="s">
        <v>345</v>
      </c>
      <c r="D109" s="141" t="s">
        <v>20</v>
      </c>
      <c r="E109" s="132">
        <v>9</v>
      </c>
      <c r="F109" s="132">
        <v>3</v>
      </c>
      <c r="G109" s="142">
        <v>0.5</v>
      </c>
      <c r="H109" s="142">
        <v>0.15915499999999999</v>
      </c>
      <c r="I109" s="143">
        <v>8</v>
      </c>
      <c r="J109" s="143">
        <v>4</v>
      </c>
      <c r="K109" s="144">
        <v>2149325.3119999999</v>
      </c>
      <c r="L109" s="144">
        <v>5066982.8540000003</v>
      </c>
      <c r="M109" s="132">
        <v>1.9893999999999998E-2</v>
      </c>
      <c r="N109" s="132">
        <v>0.136077</v>
      </c>
      <c r="O109" s="141">
        <v>0.76</v>
      </c>
      <c r="P109" s="145">
        <v>50.265481999999999</v>
      </c>
      <c r="Q109" s="146" t="s">
        <v>70</v>
      </c>
      <c r="R109" s="146" t="s">
        <v>109</v>
      </c>
      <c r="S109" s="146" t="s">
        <v>52</v>
      </c>
      <c r="T109" s="146" t="s">
        <v>389</v>
      </c>
    </row>
    <row r="110" spans="1:20" ht="14.25" customHeight="1">
      <c r="A110" s="140">
        <v>386</v>
      </c>
      <c r="B110" s="132" t="s">
        <v>35</v>
      </c>
      <c r="C110" s="132" t="s">
        <v>368</v>
      </c>
      <c r="D110" s="141" t="s">
        <v>326</v>
      </c>
      <c r="E110" s="132">
        <v>10</v>
      </c>
      <c r="F110" s="132">
        <v>2</v>
      </c>
      <c r="G110" s="142">
        <v>0.54</v>
      </c>
      <c r="H110" s="142">
        <v>0.17188700000000001</v>
      </c>
      <c r="I110" s="143">
        <v>9</v>
      </c>
      <c r="J110" s="143">
        <v>4.5</v>
      </c>
      <c r="K110" s="144">
        <v>2149351.182</v>
      </c>
      <c r="L110" s="144">
        <v>5066981.9129999997</v>
      </c>
      <c r="M110" s="132">
        <v>2.3205E-2</v>
      </c>
      <c r="N110" s="132">
        <v>0.17635600000000001</v>
      </c>
      <c r="O110" s="141">
        <v>0.76</v>
      </c>
      <c r="P110" s="145">
        <v>63.617251000000003</v>
      </c>
      <c r="Q110" s="146" t="s">
        <v>398</v>
      </c>
      <c r="R110" s="146" t="s">
        <v>109</v>
      </c>
      <c r="S110" s="146" t="s">
        <v>52</v>
      </c>
      <c r="T110" s="146" t="s">
        <v>389</v>
      </c>
    </row>
    <row r="111" spans="1:20" ht="14.25" customHeight="1">
      <c r="A111" s="140">
        <v>388</v>
      </c>
      <c r="B111" s="132" t="s">
        <v>60</v>
      </c>
      <c r="C111" s="132" t="s">
        <v>398</v>
      </c>
      <c r="D111" s="141" t="s">
        <v>398</v>
      </c>
      <c r="E111" s="132">
        <v>13</v>
      </c>
      <c r="F111" s="132">
        <v>5</v>
      </c>
      <c r="G111" s="142">
        <v>0.8</v>
      </c>
      <c r="H111" s="142">
        <v>0.25464799999999999</v>
      </c>
      <c r="I111" s="143" t="s">
        <v>398</v>
      </c>
      <c r="J111" s="143">
        <v>0</v>
      </c>
      <c r="K111" s="144">
        <v>2149346.3059999999</v>
      </c>
      <c r="L111" s="144">
        <v>5066965.2019999996</v>
      </c>
      <c r="M111" s="132">
        <v>5.0930000000000003E-2</v>
      </c>
      <c r="N111" s="132">
        <v>0.50318399999999996</v>
      </c>
      <c r="O111" s="141">
        <v>0.76</v>
      </c>
      <c r="P111" s="145">
        <v>0</v>
      </c>
      <c r="Q111" s="146" t="s">
        <v>398</v>
      </c>
      <c r="R111" s="146" t="s">
        <v>109</v>
      </c>
      <c r="S111" s="146" t="s">
        <v>52</v>
      </c>
      <c r="T111" s="146" t="s">
        <v>324</v>
      </c>
    </row>
    <row r="112" spans="1:20" ht="14.25" customHeight="1">
      <c r="A112" s="140">
        <v>395</v>
      </c>
      <c r="B112" s="132" t="s">
        <v>38</v>
      </c>
      <c r="C112" s="132" t="s">
        <v>365</v>
      </c>
      <c r="D112" s="141" t="s">
        <v>39</v>
      </c>
      <c r="E112" s="132">
        <v>8</v>
      </c>
      <c r="F112" s="132">
        <v>3</v>
      </c>
      <c r="G112" s="142">
        <v>0.32</v>
      </c>
      <c r="H112" s="142">
        <v>0.10185900000000001</v>
      </c>
      <c r="I112" s="143">
        <v>9</v>
      </c>
      <c r="J112" s="143">
        <v>4.5</v>
      </c>
      <c r="K112" s="144">
        <v>2149382.338</v>
      </c>
      <c r="L112" s="144">
        <v>5066932.8990000002</v>
      </c>
      <c r="M112" s="132">
        <v>8.149E-3</v>
      </c>
      <c r="N112" s="132">
        <v>4.9543999999999998E-2</v>
      </c>
      <c r="O112" s="141">
        <v>0.76</v>
      </c>
      <c r="P112" s="145">
        <v>63.617251000000003</v>
      </c>
      <c r="Q112" s="146" t="s">
        <v>398</v>
      </c>
      <c r="R112" s="146" t="s">
        <v>403</v>
      </c>
      <c r="S112" s="146" t="s">
        <v>52</v>
      </c>
      <c r="T112" s="146" t="s">
        <v>389</v>
      </c>
    </row>
    <row r="113" spans="1:20" ht="14.25" customHeight="1">
      <c r="A113" s="140">
        <v>397</v>
      </c>
      <c r="B113" s="132" t="s">
        <v>100</v>
      </c>
      <c r="C113" s="132" t="s">
        <v>334</v>
      </c>
      <c r="D113" s="141" t="s">
        <v>101</v>
      </c>
      <c r="E113" s="132">
        <v>6</v>
      </c>
      <c r="F113" s="132">
        <v>2</v>
      </c>
      <c r="G113" s="142">
        <v>0.32</v>
      </c>
      <c r="H113" s="142">
        <v>0.10185900000000001</v>
      </c>
      <c r="I113" s="143">
        <v>9</v>
      </c>
      <c r="J113" s="143">
        <v>4.5</v>
      </c>
      <c r="K113" s="144">
        <v>2149380.3849999998</v>
      </c>
      <c r="L113" s="144">
        <v>5066937.102</v>
      </c>
      <c r="M113" s="132">
        <v>8.149E-3</v>
      </c>
      <c r="N113" s="132">
        <v>3.7157999999999997E-2</v>
      </c>
      <c r="O113" s="141">
        <v>0.76</v>
      </c>
      <c r="P113" s="145">
        <v>63.617251000000003</v>
      </c>
      <c r="Q113" s="146" t="s">
        <v>398</v>
      </c>
      <c r="R113" s="146" t="s">
        <v>403</v>
      </c>
      <c r="S113" s="146" t="s">
        <v>52</v>
      </c>
      <c r="T113" s="146" t="s">
        <v>389</v>
      </c>
    </row>
    <row r="114" spans="1:20" ht="14.25" customHeight="1">
      <c r="A114" s="140">
        <v>429</v>
      </c>
      <c r="B114" s="132" t="s">
        <v>26</v>
      </c>
      <c r="C114" s="132" t="s">
        <v>357</v>
      </c>
      <c r="D114" s="141" t="s">
        <v>326</v>
      </c>
      <c r="E114" s="132">
        <v>9</v>
      </c>
      <c r="F114" s="132">
        <v>3</v>
      </c>
      <c r="G114" s="142">
        <v>0.35</v>
      </c>
      <c r="H114" s="142">
        <v>0.11140799999999999</v>
      </c>
      <c r="I114" s="143">
        <v>8</v>
      </c>
      <c r="J114" s="143">
        <v>4</v>
      </c>
      <c r="K114" s="144">
        <v>2149365.5839999998</v>
      </c>
      <c r="L114" s="144">
        <v>5066997.4780000001</v>
      </c>
      <c r="M114" s="132">
        <v>9.7479999999999997E-3</v>
      </c>
      <c r="N114" s="132">
        <v>6.6678000000000001E-2</v>
      </c>
      <c r="O114" s="141">
        <v>0.76</v>
      </c>
      <c r="P114" s="145">
        <v>50.265481999999999</v>
      </c>
      <c r="Q114" s="146" t="s">
        <v>398</v>
      </c>
      <c r="R114" s="146" t="s">
        <v>403</v>
      </c>
      <c r="S114" s="146" t="s">
        <v>52</v>
      </c>
      <c r="T114" s="146" t="s">
        <v>389</v>
      </c>
    </row>
    <row r="115" spans="1:20" ht="14.25" customHeight="1">
      <c r="A115" s="140">
        <v>432</v>
      </c>
      <c r="B115" s="132" t="s">
        <v>380</v>
      </c>
      <c r="C115" s="132" t="s">
        <v>379</v>
      </c>
      <c r="D115" s="141" t="s">
        <v>113</v>
      </c>
      <c r="E115" s="132">
        <v>7</v>
      </c>
      <c r="F115" s="132">
        <v>2</v>
      </c>
      <c r="G115" s="142">
        <v>0.39</v>
      </c>
      <c r="H115" s="142">
        <v>0.124141</v>
      </c>
      <c r="I115" s="143">
        <v>9</v>
      </c>
      <c r="J115" s="143">
        <v>4.5</v>
      </c>
      <c r="K115" s="144">
        <v>2149363.2110000001</v>
      </c>
      <c r="L115" s="144">
        <v>5067005.6440000003</v>
      </c>
      <c r="M115" s="132">
        <v>1.2104E-2</v>
      </c>
      <c r="N115" s="132">
        <v>6.4392000000000005E-2</v>
      </c>
      <c r="O115" s="141">
        <v>0.76</v>
      </c>
      <c r="P115" s="145">
        <v>63.617251000000003</v>
      </c>
      <c r="Q115" s="146" t="s">
        <v>398</v>
      </c>
      <c r="R115" s="146" t="s">
        <v>403</v>
      </c>
      <c r="S115" s="146" t="s">
        <v>52</v>
      </c>
      <c r="T115" s="146" t="s">
        <v>389</v>
      </c>
    </row>
    <row r="116" spans="1:20" ht="14.25" customHeight="1">
      <c r="A116" s="140">
        <v>433</v>
      </c>
      <c r="B116" s="132" t="s">
        <v>380</v>
      </c>
      <c r="C116" s="132" t="s">
        <v>379</v>
      </c>
      <c r="D116" s="141" t="s">
        <v>113</v>
      </c>
      <c r="E116" s="132">
        <v>7</v>
      </c>
      <c r="F116" s="132">
        <v>2</v>
      </c>
      <c r="G116" s="142">
        <v>0.5</v>
      </c>
      <c r="H116" s="142">
        <v>0.15915499999999999</v>
      </c>
      <c r="I116" s="143">
        <v>8</v>
      </c>
      <c r="J116" s="143">
        <v>4</v>
      </c>
      <c r="K116" s="144">
        <v>2149362.9920000001</v>
      </c>
      <c r="L116" s="144">
        <v>5067006.7489999998</v>
      </c>
      <c r="M116" s="132">
        <v>1.9893999999999998E-2</v>
      </c>
      <c r="N116" s="132">
        <v>0.105838</v>
      </c>
      <c r="O116" s="141">
        <v>0.76</v>
      </c>
      <c r="P116" s="145">
        <v>50.265481999999999</v>
      </c>
      <c r="Q116" s="146" t="s">
        <v>398</v>
      </c>
      <c r="R116" s="146" t="s">
        <v>403</v>
      </c>
      <c r="S116" s="146" t="s">
        <v>52</v>
      </c>
      <c r="T116" s="146" t="s">
        <v>389</v>
      </c>
    </row>
    <row r="117" spans="1:20" ht="14.25" customHeight="1">
      <c r="A117" s="140">
        <v>434</v>
      </c>
      <c r="B117" s="132" t="s">
        <v>380</v>
      </c>
      <c r="C117" s="132" t="s">
        <v>379</v>
      </c>
      <c r="D117" s="141" t="s">
        <v>113</v>
      </c>
      <c r="E117" s="132">
        <v>12</v>
      </c>
      <c r="F117" s="132">
        <v>2</v>
      </c>
      <c r="G117" s="142">
        <v>1.9</v>
      </c>
      <c r="H117" s="142">
        <v>0.60478900000000002</v>
      </c>
      <c r="I117" s="143">
        <v>9</v>
      </c>
      <c r="J117" s="143">
        <v>4.5</v>
      </c>
      <c r="K117" s="144">
        <v>2149363.3870000001</v>
      </c>
      <c r="L117" s="144">
        <v>5067007.5609999998</v>
      </c>
      <c r="M117" s="132">
        <v>0.287275</v>
      </c>
      <c r="N117" s="132">
        <v>2.619945</v>
      </c>
      <c r="O117" s="141">
        <v>0.76</v>
      </c>
      <c r="P117" s="145">
        <v>63.617251000000003</v>
      </c>
      <c r="Q117" s="146" t="s">
        <v>398</v>
      </c>
      <c r="R117" s="146" t="s">
        <v>403</v>
      </c>
      <c r="S117" s="146" t="s">
        <v>52</v>
      </c>
      <c r="T117" s="146" t="s">
        <v>389</v>
      </c>
    </row>
    <row r="118" spans="1:20" ht="14.25" customHeight="1">
      <c r="A118" s="140">
        <v>435</v>
      </c>
      <c r="B118" s="132" t="s">
        <v>380</v>
      </c>
      <c r="C118" s="132" t="s">
        <v>379</v>
      </c>
      <c r="D118" s="141" t="s">
        <v>113</v>
      </c>
      <c r="E118" s="132">
        <v>6</v>
      </c>
      <c r="F118" s="132">
        <v>1.2</v>
      </c>
      <c r="G118" s="142">
        <v>0.39</v>
      </c>
      <c r="H118" s="142">
        <v>0.124141</v>
      </c>
      <c r="I118" s="143">
        <v>7</v>
      </c>
      <c r="J118" s="143">
        <v>3.5</v>
      </c>
      <c r="K118" s="144">
        <v>2149367.5329999998</v>
      </c>
      <c r="L118" s="144">
        <v>5067007.5240000002</v>
      </c>
      <c r="M118" s="132">
        <v>1.2104E-2</v>
      </c>
      <c r="N118" s="132">
        <v>5.5192999999999999E-2</v>
      </c>
      <c r="O118" s="141">
        <v>0.76</v>
      </c>
      <c r="P118" s="145">
        <v>38.48451</v>
      </c>
      <c r="Q118" s="146" t="s">
        <v>398</v>
      </c>
      <c r="R118" s="146" t="s">
        <v>403</v>
      </c>
      <c r="S118" s="146" t="s">
        <v>52</v>
      </c>
      <c r="T118" s="146" t="s">
        <v>389</v>
      </c>
    </row>
    <row r="119" spans="1:20" ht="14.25" customHeight="1">
      <c r="A119" s="140">
        <v>438</v>
      </c>
      <c r="B119" s="132" t="s">
        <v>41</v>
      </c>
      <c r="C119" s="132" t="s">
        <v>344</v>
      </c>
      <c r="D119" s="141" t="s">
        <v>42</v>
      </c>
      <c r="E119" s="132">
        <v>12</v>
      </c>
      <c r="F119" s="132">
        <v>3</v>
      </c>
      <c r="G119" s="142">
        <v>1.57</v>
      </c>
      <c r="H119" s="142">
        <v>0.499747</v>
      </c>
      <c r="I119" s="143">
        <v>9</v>
      </c>
      <c r="J119" s="143">
        <v>4.5</v>
      </c>
      <c r="K119" s="144">
        <v>2149375.1719999998</v>
      </c>
      <c r="L119" s="144">
        <v>5067014.0010000002</v>
      </c>
      <c r="M119" s="132">
        <v>0.19615099999999999</v>
      </c>
      <c r="N119" s="132">
        <v>1.7888930000000001</v>
      </c>
      <c r="O119" s="141">
        <v>0.76</v>
      </c>
      <c r="P119" s="145">
        <v>63.617251000000003</v>
      </c>
      <c r="Q119" s="146" t="s">
        <v>165</v>
      </c>
      <c r="R119" s="146" t="s">
        <v>403</v>
      </c>
      <c r="S119" s="146" t="s">
        <v>52</v>
      </c>
      <c r="T119" s="146" t="s">
        <v>389</v>
      </c>
    </row>
    <row r="120" spans="1:20" ht="14.25" customHeight="1">
      <c r="A120" s="140">
        <v>440</v>
      </c>
      <c r="B120" s="132" t="s">
        <v>60</v>
      </c>
      <c r="C120" s="132" t="s">
        <v>398</v>
      </c>
      <c r="D120" s="141" t="s">
        <v>398</v>
      </c>
      <c r="E120" s="132">
        <v>10</v>
      </c>
      <c r="F120" s="132">
        <v>6</v>
      </c>
      <c r="G120" s="142">
        <v>0.6</v>
      </c>
      <c r="H120" s="142">
        <v>0.19098599999999999</v>
      </c>
      <c r="I120" s="143" t="s">
        <v>398</v>
      </c>
      <c r="J120" s="143">
        <v>0</v>
      </c>
      <c r="K120" s="144">
        <v>2149372.9819999998</v>
      </c>
      <c r="L120" s="144">
        <v>5067001.3890000004</v>
      </c>
      <c r="M120" s="132">
        <v>2.8648E-2</v>
      </c>
      <c r="N120" s="132">
        <v>0.217724</v>
      </c>
      <c r="O120" s="141">
        <v>0.76</v>
      </c>
      <c r="P120" s="145">
        <v>0</v>
      </c>
      <c r="Q120" s="146" t="s">
        <v>398</v>
      </c>
      <c r="R120" s="146" t="s">
        <v>403</v>
      </c>
      <c r="S120" s="146" t="s">
        <v>52</v>
      </c>
      <c r="T120" s="146" t="s">
        <v>324</v>
      </c>
    </row>
    <row r="121" spans="1:20" ht="14.25" customHeight="1">
      <c r="A121" s="140">
        <v>441</v>
      </c>
      <c r="B121" s="132" t="s">
        <v>107</v>
      </c>
      <c r="C121" s="132" t="s">
        <v>355</v>
      </c>
      <c r="D121" s="141" t="s">
        <v>31</v>
      </c>
      <c r="E121" s="132">
        <v>12</v>
      </c>
      <c r="F121" s="132">
        <v>4</v>
      </c>
      <c r="G121" s="142">
        <v>1.93</v>
      </c>
      <c r="H121" s="142">
        <v>0.61433800000000005</v>
      </c>
      <c r="I121" s="143">
        <v>10</v>
      </c>
      <c r="J121" s="143">
        <v>5</v>
      </c>
      <c r="K121" s="144">
        <v>2149284.3670000001</v>
      </c>
      <c r="L121" s="144">
        <v>5066995.3739999998</v>
      </c>
      <c r="M121" s="132">
        <v>0.29641800000000001</v>
      </c>
      <c r="N121" s="132">
        <v>2.7033330000000002</v>
      </c>
      <c r="O121" s="141">
        <v>0.76</v>
      </c>
      <c r="P121" s="145">
        <v>78.539816000000002</v>
      </c>
      <c r="Q121" s="146" t="s">
        <v>398</v>
      </c>
      <c r="R121" s="146" t="s">
        <v>109</v>
      </c>
      <c r="S121" s="146" t="s">
        <v>52</v>
      </c>
      <c r="T121" s="146" t="s">
        <v>389</v>
      </c>
    </row>
    <row r="122" spans="1:20" ht="14.25" customHeight="1">
      <c r="A122" s="140">
        <v>442</v>
      </c>
      <c r="B122" s="132" t="s">
        <v>167</v>
      </c>
      <c r="C122" s="132" t="s">
        <v>362</v>
      </c>
      <c r="D122" s="141" t="s">
        <v>89</v>
      </c>
      <c r="E122" s="132">
        <v>9</v>
      </c>
      <c r="F122" s="132">
        <v>3</v>
      </c>
      <c r="G122" s="142">
        <v>0.34</v>
      </c>
      <c r="H122" s="142">
        <v>0.108225</v>
      </c>
      <c r="I122" s="143">
        <v>7</v>
      </c>
      <c r="J122" s="143">
        <v>3.5</v>
      </c>
      <c r="K122" s="144">
        <v>2149275.8840000001</v>
      </c>
      <c r="L122" s="144">
        <v>5066993.835</v>
      </c>
      <c r="M122" s="132">
        <v>9.1990000000000006E-3</v>
      </c>
      <c r="N122" s="132">
        <v>6.2922000000000006E-2</v>
      </c>
      <c r="O122" s="141">
        <v>0.76</v>
      </c>
      <c r="P122" s="145">
        <v>38.48451</v>
      </c>
      <c r="Q122" s="146" t="s">
        <v>398</v>
      </c>
      <c r="R122" s="146" t="s">
        <v>109</v>
      </c>
      <c r="S122" s="146" t="s">
        <v>52</v>
      </c>
      <c r="T122" s="146" t="s">
        <v>389</v>
      </c>
    </row>
    <row r="123" spans="1:20" ht="14.25" customHeight="1">
      <c r="A123" s="140">
        <v>444</v>
      </c>
      <c r="B123" s="132" t="s">
        <v>168</v>
      </c>
      <c r="C123" s="132" t="s">
        <v>347</v>
      </c>
      <c r="D123" s="141" t="s">
        <v>169</v>
      </c>
      <c r="E123" s="132">
        <v>10</v>
      </c>
      <c r="F123" s="132">
        <v>3</v>
      </c>
      <c r="G123" s="142">
        <v>0.9</v>
      </c>
      <c r="H123" s="142">
        <v>0.28647899999999998</v>
      </c>
      <c r="I123" s="143">
        <v>9</v>
      </c>
      <c r="J123" s="143">
        <v>4.5</v>
      </c>
      <c r="K123" s="144">
        <v>2149253.9610000001</v>
      </c>
      <c r="L123" s="144">
        <v>5066983.0010000002</v>
      </c>
      <c r="M123" s="132">
        <v>6.4458000000000001E-2</v>
      </c>
      <c r="N123" s="132">
        <v>0.48987900000000001</v>
      </c>
      <c r="O123" s="141">
        <v>0.76</v>
      </c>
      <c r="P123" s="145">
        <v>63.617251000000003</v>
      </c>
      <c r="Q123" s="146" t="s">
        <v>398</v>
      </c>
      <c r="R123" s="146" t="s">
        <v>109</v>
      </c>
      <c r="S123" s="146" t="s">
        <v>52</v>
      </c>
      <c r="T123" s="146" t="s">
        <v>389</v>
      </c>
    </row>
    <row r="124" spans="1:20" ht="14.25" customHeight="1">
      <c r="A124" s="140">
        <v>445</v>
      </c>
      <c r="B124" s="132" t="s">
        <v>110</v>
      </c>
      <c r="C124" s="132" t="s">
        <v>354</v>
      </c>
      <c r="D124" s="141" t="s">
        <v>42</v>
      </c>
      <c r="E124" s="132">
        <v>12</v>
      </c>
      <c r="F124" s="132">
        <v>4</v>
      </c>
      <c r="G124" s="142">
        <v>0.96</v>
      </c>
      <c r="H124" s="142">
        <v>0.30557699999999999</v>
      </c>
      <c r="I124" s="143">
        <v>9</v>
      </c>
      <c r="J124" s="143">
        <v>4.5</v>
      </c>
      <c r="K124" s="144">
        <v>2149290.3730000001</v>
      </c>
      <c r="L124" s="144">
        <v>5067009.6359999999</v>
      </c>
      <c r="M124" s="132">
        <v>7.3339000000000001E-2</v>
      </c>
      <c r="N124" s="132">
        <v>0.668848</v>
      </c>
      <c r="O124" s="141">
        <v>0.76</v>
      </c>
      <c r="P124" s="145">
        <v>63.617251000000003</v>
      </c>
      <c r="Q124" s="146" t="s">
        <v>398</v>
      </c>
      <c r="R124" s="146" t="s">
        <v>109</v>
      </c>
      <c r="S124" s="146" t="s">
        <v>52</v>
      </c>
      <c r="T124" s="146" t="s">
        <v>389</v>
      </c>
    </row>
    <row r="125" spans="1:20" ht="14.25" customHeight="1">
      <c r="A125" s="140">
        <v>447</v>
      </c>
      <c r="B125" s="132" t="s">
        <v>26</v>
      </c>
      <c r="C125" s="132" t="s">
        <v>357</v>
      </c>
      <c r="D125" s="141" t="s">
        <v>326</v>
      </c>
      <c r="E125" s="132">
        <v>10</v>
      </c>
      <c r="F125" s="132">
        <v>4</v>
      </c>
      <c r="G125" s="142">
        <v>0.7</v>
      </c>
      <c r="H125" s="142">
        <v>0.22281699999999999</v>
      </c>
      <c r="I125" s="143">
        <v>11</v>
      </c>
      <c r="J125" s="143">
        <v>5.5</v>
      </c>
      <c r="K125" s="144">
        <v>2149273.3670000001</v>
      </c>
      <c r="L125" s="144">
        <v>5067011.1330000004</v>
      </c>
      <c r="M125" s="132">
        <v>3.8993E-2</v>
      </c>
      <c r="N125" s="132">
        <v>0.29634700000000003</v>
      </c>
      <c r="O125" s="141">
        <v>0.76</v>
      </c>
      <c r="P125" s="145">
        <v>95.033178000000007</v>
      </c>
      <c r="Q125" s="146" t="s">
        <v>398</v>
      </c>
      <c r="R125" s="146" t="s">
        <v>109</v>
      </c>
      <c r="S125" s="146" t="s">
        <v>52</v>
      </c>
      <c r="T125" s="146" t="s">
        <v>389</v>
      </c>
    </row>
    <row r="126" spans="1:20" ht="14.25" customHeight="1">
      <c r="A126" s="140">
        <v>453</v>
      </c>
      <c r="B126" s="132" t="s">
        <v>92</v>
      </c>
      <c r="C126" s="132" t="s">
        <v>359</v>
      </c>
      <c r="D126" s="141" t="s">
        <v>93</v>
      </c>
      <c r="E126" s="132">
        <v>10</v>
      </c>
      <c r="F126" s="132">
        <v>3</v>
      </c>
      <c r="G126" s="142">
        <v>0.4</v>
      </c>
      <c r="H126" s="142">
        <v>0.12732399999999999</v>
      </c>
      <c r="I126" s="143">
        <v>11</v>
      </c>
      <c r="J126" s="143">
        <v>5.5</v>
      </c>
      <c r="K126" s="144">
        <v>2149258.432</v>
      </c>
      <c r="L126" s="144">
        <v>5067016.4450000003</v>
      </c>
      <c r="M126" s="132">
        <v>1.2732E-2</v>
      </c>
      <c r="N126" s="132">
        <v>9.6766000000000005E-2</v>
      </c>
      <c r="O126" s="141">
        <v>0.76</v>
      </c>
      <c r="P126" s="145">
        <v>95.033178000000007</v>
      </c>
      <c r="Q126" s="146" t="s">
        <v>98</v>
      </c>
      <c r="R126" s="146" t="s">
        <v>109</v>
      </c>
      <c r="S126" s="146" t="s">
        <v>52</v>
      </c>
      <c r="T126" s="146" t="s">
        <v>389</v>
      </c>
    </row>
    <row r="127" spans="1:20" ht="14.25" customHeight="1">
      <c r="A127" s="140">
        <v>454</v>
      </c>
      <c r="B127" s="132" t="s">
        <v>112</v>
      </c>
      <c r="C127" s="132" t="s">
        <v>366</v>
      </c>
      <c r="D127" s="141" t="s">
        <v>113</v>
      </c>
      <c r="E127" s="132">
        <v>9</v>
      </c>
      <c r="F127" s="132">
        <v>3</v>
      </c>
      <c r="G127" s="142">
        <v>0.82</v>
      </c>
      <c r="H127" s="142">
        <v>0.26101400000000002</v>
      </c>
      <c r="I127" s="143">
        <v>11</v>
      </c>
      <c r="J127" s="143">
        <v>5.5</v>
      </c>
      <c r="K127" s="144">
        <v>2149253.8820000002</v>
      </c>
      <c r="L127" s="144">
        <v>5067018.1030000001</v>
      </c>
      <c r="M127" s="132">
        <v>5.3508E-2</v>
      </c>
      <c r="N127" s="132">
        <v>0.36599399999999999</v>
      </c>
      <c r="O127" s="141">
        <v>0.76</v>
      </c>
      <c r="P127" s="145">
        <v>95.033178000000007</v>
      </c>
      <c r="Q127" s="146" t="s">
        <v>398</v>
      </c>
      <c r="R127" s="146" t="s">
        <v>109</v>
      </c>
      <c r="S127" s="146" t="s">
        <v>52</v>
      </c>
      <c r="T127" s="146" t="s">
        <v>389</v>
      </c>
    </row>
    <row r="128" spans="1:20" ht="14.25" customHeight="1">
      <c r="A128" s="140">
        <v>455</v>
      </c>
      <c r="B128" s="132" t="s">
        <v>112</v>
      </c>
      <c r="C128" s="132" t="s">
        <v>366</v>
      </c>
      <c r="D128" s="141" t="s">
        <v>113</v>
      </c>
      <c r="E128" s="132">
        <v>9</v>
      </c>
      <c r="F128" s="132">
        <v>3</v>
      </c>
      <c r="G128" s="142">
        <v>0.53</v>
      </c>
      <c r="H128" s="142">
        <v>0.16870399999999999</v>
      </c>
      <c r="I128" s="143">
        <v>11</v>
      </c>
      <c r="J128" s="143">
        <v>5.5</v>
      </c>
      <c r="K128" s="144">
        <v>2149253.08</v>
      </c>
      <c r="L128" s="144">
        <v>5067020.2070000004</v>
      </c>
      <c r="M128" s="132">
        <v>2.2353000000000001E-2</v>
      </c>
      <c r="N128" s="132">
        <v>0.15289700000000001</v>
      </c>
      <c r="O128" s="141">
        <v>0.76</v>
      </c>
      <c r="P128" s="145">
        <v>95.033178000000007</v>
      </c>
      <c r="Q128" s="146" t="s">
        <v>398</v>
      </c>
      <c r="R128" s="146" t="s">
        <v>109</v>
      </c>
      <c r="S128" s="146" t="s">
        <v>52</v>
      </c>
      <c r="T128" s="146" t="s">
        <v>389</v>
      </c>
    </row>
    <row r="129" spans="1:20" ht="14.25" customHeight="1">
      <c r="A129" s="140">
        <v>456</v>
      </c>
      <c r="B129" s="132" t="s">
        <v>88</v>
      </c>
      <c r="C129" s="132" t="s">
        <v>361</v>
      </c>
      <c r="D129" s="141" t="s">
        <v>89</v>
      </c>
      <c r="E129" s="132">
        <v>10</v>
      </c>
      <c r="F129" s="132">
        <v>4</v>
      </c>
      <c r="G129" s="142">
        <v>0.9</v>
      </c>
      <c r="H129" s="142">
        <v>0.28647899999999998</v>
      </c>
      <c r="I129" s="143">
        <v>8</v>
      </c>
      <c r="J129" s="143">
        <v>4</v>
      </c>
      <c r="K129" s="144">
        <v>2149250.3840000001</v>
      </c>
      <c r="L129" s="144">
        <v>5066993.733</v>
      </c>
      <c r="M129" s="132">
        <v>6.4458000000000001E-2</v>
      </c>
      <c r="N129" s="132">
        <v>0.48987900000000001</v>
      </c>
      <c r="O129" s="141">
        <v>0.76</v>
      </c>
      <c r="P129" s="145">
        <v>50.265481999999999</v>
      </c>
      <c r="Q129" s="146" t="s">
        <v>398</v>
      </c>
      <c r="R129" s="146" t="s">
        <v>109</v>
      </c>
      <c r="S129" s="146" t="s">
        <v>52</v>
      </c>
      <c r="T129" s="146" t="s">
        <v>389</v>
      </c>
    </row>
    <row r="130" spans="1:20" ht="14.25" customHeight="1">
      <c r="A130" s="140">
        <v>457</v>
      </c>
      <c r="B130" s="132" t="s">
        <v>88</v>
      </c>
      <c r="C130" s="132" t="s">
        <v>361</v>
      </c>
      <c r="D130" s="141" t="s">
        <v>89</v>
      </c>
      <c r="E130" s="132">
        <v>7</v>
      </c>
      <c r="F130" s="132">
        <v>2</v>
      </c>
      <c r="G130" s="142">
        <v>0.66</v>
      </c>
      <c r="H130" s="142">
        <v>0.21008499999999999</v>
      </c>
      <c r="I130" s="143">
        <v>8</v>
      </c>
      <c r="J130" s="143">
        <v>4</v>
      </c>
      <c r="K130" s="144">
        <v>2149248.3939999999</v>
      </c>
      <c r="L130" s="144">
        <v>5067000.0870000003</v>
      </c>
      <c r="M130" s="132">
        <v>3.4664E-2</v>
      </c>
      <c r="N130" s="132">
        <v>0.18441199999999999</v>
      </c>
      <c r="O130" s="141">
        <v>0.76</v>
      </c>
      <c r="P130" s="145">
        <v>50.265481999999999</v>
      </c>
      <c r="Q130" s="146" t="s">
        <v>398</v>
      </c>
      <c r="R130" s="146" t="s">
        <v>109</v>
      </c>
      <c r="S130" s="146" t="s">
        <v>52</v>
      </c>
      <c r="T130" s="146" t="s">
        <v>389</v>
      </c>
    </row>
    <row r="131" spans="1:20" ht="14.25" customHeight="1">
      <c r="A131" s="140">
        <v>458</v>
      </c>
      <c r="B131" s="132" t="s">
        <v>107</v>
      </c>
      <c r="C131" s="132" t="s">
        <v>355</v>
      </c>
      <c r="D131" s="141" t="s">
        <v>31</v>
      </c>
      <c r="E131" s="132">
        <v>12</v>
      </c>
      <c r="F131" s="132">
        <v>4</v>
      </c>
      <c r="G131" s="142">
        <v>2.8</v>
      </c>
      <c r="H131" s="142">
        <v>0.89126799999999995</v>
      </c>
      <c r="I131" s="143">
        <v>9</v>
      </c>
      <c r="J131" s="143">
        <v>4.5</v>
      </c>
      <c r="K131" s="144">
        <v>2149290.0830000001</v>
      </c>
      <c r="L131" s="144">
        <v>5067033.3260000004</v>
      </c>
      <c r="M131" s="132">
        <v>0.62388699999999997</v>
      </c>
      <c r="N131" s="132">
        <v>5.6898530000000003</v>
      </c>
      <c r="O131" s="141">
        <v>0.76</v>
      </c>
      <c r="P131" s="145">
        <v>63.617251000000003</v>
      </c>
      <c r="Q131" s="146" t="s">
        <v>398</v>
      </c>
      <c r="R131" s="146" t="s">
        <v>109</v>
      </c>
      <c r="S131" s="146" t="s">
        <v>52</v>
      </c>
      <c r="T131" s="146" t="s">
        <v>389</v>
      </c>
    </row>
    <row r="132" spans="1:20" ht="14.25" customHeight="1">
      <c r="A132" s="140">
        <v>459</v>
      </c>
      <c r="B132" s="132" t="s">
        <v>107</v>
      </c>
      <c r="C132" s="132" t="s">
        <v>355</v>
      </c>
      <c r="D132" s="141" t="s">
        <v>31</v>
      </c>
      <c r="E132" s="132">
        <v>12</v>
      </c>
      <c r="F132" s="132">
        <v>4</v>
      </c>
      <c r="G132" s="142">
        <v>1.58</v>
      </c>
      <c r="H132" s="142">
        <v>0.50292999999999999</v>
      </c>
      <c r="I132" s="143">
        <v>9</v>
      </c>
      <c r="J132" s="143">
        <v>4.5</v>
      </c>
      <c r="K132" s="144">
        <v>2149298.6090000002</v>
      </c>
      <c r="L132" s="144">
        <v>5067036.4950000001</v>
      </c>
      <c r="M132" s="132">
        <v>0.198657</v>
      </c>
      <c r="N132" s="132">
        <v>1.8117540000000001</v>
      </c>
      <c r="O132" s="141">
        <v>0.76</v>
      </c>
      <c r="P132" s="145">
        <v>63.617251000000003</v>
      </c>
      <c r="Q132" s="146" t="s">
        <v>398</v>
      </c>
      <c r="R132" s="146" t="s">
        <v>109</v>
      </c>
      <c r="S132" s="146" t="s">
        <v>52</v>
      </c>
      <c r="T132" s="146" t="s">
        <v>389</v>
      </c>
    </row>
    <row r="133" spans="1:20" ht="14.25" customHeight="1">
      <c r="A133" s="140">
        <v>460</v>
      </c>
      <c r="B133" s="132" t="s">
        <v>108</v>
      </c>
      <c r="C133" s="132" t="s">
        <v>360</v>
      </c>
      <c r="D133" s="141" t="s">
        <v>89</v>
      </c>
      <c r="E133" s="132">
        <v>7</v>
      </c>
      <c r="F133" s="132">
        <v>3</v>
      </c>
      <c r="G133" s="142">
        <v>0.14000000000000001</v>
      </c>
      <c r="H133" s="142">
        <v>4.4562999999999998E-2</v>
      </c>
      <c r="I133" s="143">
        <v>5</v>
      </c>
      <c r="J133" s="143">
        <v>2.5</v>
      </c>
      <c r="K133" s="144">
        <v>2149261.8470000001</v>
      </c>
      <c r="L133" s="144">
        <v>5067035.6849999996</v>
      </c>
      <c r="M133" s="132">
        <v>1.56E-3</v>
      </c>
      <c r="N133" s="132">
        <v>8.2979999999999998E-3</v>
      </c>
      <c r="O133" s="141">
        <v>0.76</v>
      </c>
      <c r="P133" s="145">
        <v>19.634954</v>
      </c>
      <c r="Q133" s="146" t="s">
        <v>398</v>
      </c>
      <c r="R133" s="146" t="s">
        <v>109</v>
      </c>
      <c r="S133" s="146" t="s">
        <v>52</v>
      </c>
      <c r="T133" s="146" t="s">
        <v>389</v>
      </c>
    </row>
    <row r="134" spans="1:20" ht="14.25" customHeight="1">
      <c r="A134" s="140">
        <v>462</v>
      </c>
      <c r="B134" s="132" t="s">
        <v>117</v>
      </c>
      <c r="C134" s="132" t="s">
        <v>337</v>
      </c>
      <c r="D134" s="141" t="s">
        <v>326</v>
      </c>
      <c r="E134" s="132">
        <v>12</v>
      </c>
      <c r="F134" s="132">
        <v>4</v>
      </c>
      <c r="G134" s="142">
        <v>2.61</v>
      </c>
      <c r="H134" s="142">
        <v>0.830789</v>
      </c>
      <c r="I134" s="143">
        <v>9</v>
      </c>
      <c r="J134" s="143">
        <v>4.5</v>
      </c>
      <c r="K134" s="144">
        <v>2149286.6460000002</v>
      </c>
      <c r="L134" s="144">
        <v>5067059.7300000004</v>
      </c>
      <c r="M134" s="132">
        <v>0.54208999999999996</v>
      </c>
      <c r="N134" s="132">
        <v>4.9438579999999996</v>
      </c>
      <c r="O134" s="141">
        <v>0.76</v>
      </c>
      <c r="P134" s="145">
        <v>63.617251000000003</v>
      </c>
      <c r="Q134" s="146" t="s">
        <v>398</v>
      </c>
      <c r="R134" s="146" t="s">
        <v>109</v>
      </c>
      <c r="S134" s="146" t="s">
        <v>52</v>
      </c>
      <c r="T134" s="146" t="s">
        <v>389</v>
      </c>
    </row>
    <row r="135" spans="1:20" ht="14.25" customHeight="1">
      <c r="A135" s="140">
        <v>463</v>
      </c>
      <c r="B135" s="132" t="s">
        <v>107</v>
      </c>
      <c r="C135" s="132" t="s">
        <v>355</v>
      </c>
      <c r="D135" s="141" t="s">
        <v>31</v>
      </c>
      <c r="E135" s="132">
        <v>10</v>
      </c>
      <c r="F135" s="132">
        <v>4</v>
      </c>
      <c r="G135" s="142">
        <v>1.8</v>
      </c>
      <c r="H135" s="142">
        <v>0.57295799999999997</v>
      </c>
      <c r="I135" s="143">
        <v>9</v>
      </c>
      <c r="J135" s="143">
        <v>4.5</v>
      </c>
      <c r="K135" s="144">
        <v>2149242.551</v>
      </c>
      <c r="L135" s="144">
        <v>5067050.1090000002</v>
      </c>
      <c r="M135" s="132">
        <v>0.25783099999999998</v>
      </c>
      <c r="N135" s="132">
        <v>1.959516</v>
      </c>
      <c r="O135" s="141">
        <v>0.76</v>
      </c>
      <c r="P135" s="145">
        <v>63.617251000000003</v>
      </c>
      <c r="Q135" s="146" t="s">
        <v>177</v>
      </c>
      <c r="R135" s="146" t="s">
        <v>109</v>
      </c>
      <c r="S135" s="146" t="s">
        <v>52</v>
      </c>
      <c r="T135" s="146" t="s">
        <v>389</v>
      </c>
    </row>
    <row r="136" spans="1:20" ht="14.25" customHeight="1">
      <c r="A136" s="140">
        <v>468</v>
      </c>
      <c r="B136" s="132" t="s">
        <v>181</v>
      </c>
      <c r="C136" s="132" t="s">
        <v>336</v>
      </c>
      <c r="D136" s="141" t="s">
        <v>113</v>
      </c>
      <c r="E136" s="132">
        <v>5</v>
      </c>
      <c r="F136" s="132">
        <v>2</v>
      </c>
      <c r="G136" s="142">
        <v>0.31</v>
      </c>
      <c r="H136" s="142">
        <v>9.8676E-2</v>
      </c>
      <c r="I136" s="143">
        <v>5</v>
      </c>
      <c r="J136" s="143">
        <v>2.5</v>
      </c>
      <c r="K136" s="144">
        <v>2149256.9550000001</v>
      </c>
      <c r="L136" s="144">
        <v>5067071.8159999996</v>
      </c>
      <c r="M136" s="132">
        <v>7.6470000000000002E-3</v>
      </c>
      <c r="N136" s="132">
        <v>2.9059999999999999E-2</v>
      </c>
      <c r="O136" s="141">
        <v>0.76</v>
      </c>
      <c r="P136" s="145">
        <v>19.634954</v>
      </c>
      <c r="Q136" s="146" t="s">
        <v>398</v>
      </c>
      <c r="R136" s="146" t="s">
        <v>109</v>
      </c>
      <c r="S136" s="146" t="s">
        <v>52</v>
      </c>
      <c r="T136" s="146" t="s">
        <v>389</v>
      </c>
    </row>
    <row r="137" spans="1:20" ht="14.25" customHeight="1">
      <c r="A137" s="140">
        <v>469</v>
      </c>
      <c r="B137" s="132" t="s">
        <v>112</v>
      </c>
      <c r="C137" s="132" t="s">
        <v>366</v>
      </c>
      <c r="D137" s="141" t="s">
        <v>113</v>
      </c>
      <c r="E137" s="132">
        <v>9</v>
      </c>
      <c r="F137" s="132">
        <v>3</v>
      </c>
      <c r="G137" s="142">
        <v>0.66</v>
      </c>
      <c r="H137" s="142">
        <v>0.21008499999999999</v>
      </c>
      <c r="I137" s="143">
        <v>6</v>
      </c>
      <c r="J137" s="143">
        <v>3</v>
      </c>
      <c r="K137" s="144">
        <v>2149259.7239999999</v>
      </c>
      <c r="L137" s="144">
        <v>5067072.5480000004</v>
      </c>
      <c r="M137" s="132">
        <v>3.4664E-2</v>
      </c>
      <c r="N137" s="132">
        <v>0.23710100000000001</v>
      </c>
      <c r="O137" s="141">
        <v>0.76</v>
      </c>
      <c r="P137" s="145">
        <v>28.274334</v>
      </c>
      <c r="Q137" s="146" t="s">
        <v>398</v>
      </c>
      <c r="R137" s="146" t="s">
        <v>109</v>
      </c>
      <c r="S137" s="146" t="s">
        <v>52</v>
      </c>
      <c r="T137" s="146" t="s">
        <v>389</v>
      </c>
    </row>
    <row r="138" spans="1:20" ht="14.25" customHeight="1">
      <c r="A138" s="140">
        <v>470</v>
      </c>
      <c r="B138" s="132" t="s">
        <v>32</v>
      </c>
      <c r="C138" s="132" t="s">
        <v>371</v>
      </c>
      <c r="D138" s="141" t="s">
        <v>33</v>
      </c>
      <c r="E138" s="132">
        <v>12</v>
      </c>
      <c r="F138" s="132">
        <v>5</v>
      </c>
      <c r="G138" s="142">
        <v>0.67</v>
      </c>
      <c r="H138" s="142">
        <v>0.21326800000000001</v>
      </c>
      <c r="I138" s="143">
        <v>8</v>
      </c>
      <c r="J138" s="143">
        <v>4</v>
      </c>
      <c r="K138" s="144">
        <v>2149262.2450000001</v>
      </c>
      <c r="L138" s="144">
        <v>5067087.051</v>
      </c>
      <c r="M138" s="132">
        <v>3.5721999999999997E-2</v>
      </c>
      <c r="N138" s="132">
        <v>0.32578800000000002</v>
      </c>
      <c r="O138" s="141">
        <v>0.76</v>
      </c>
      <c r="P138" s="145">
        <v>50.265481999999999</v>
      </c>
      <c r="Q138" s="146" t="s">
        <v>398</v>
      </c>
      <c r="R138" s="146" t="s">
        <v>109</v>
      </c>
      <c r="S138" s="146" t="s">
        <v>52</v>
      </c>
      <c r="T138" s="146" t="s">
        <v>389</v>
      </c>
    </row>
    <row r="139" spans="1:20" ht="14.25" customHeight="1">
      <c r="A139" s="140">
        <v>471</v>
      </c>
      <c r="B139" s="132" t="s">
        <v>107</v>
      </c>
      <c r="C139" s="132" t="s">
        <v>355</v>
      </c>
      <c r="D139" s="141" t="s">
        <v>31</v>
      </c>
      <c r="E139" s="132">
        <v>13</v>
      </c>
      <c r="F139" s="132">
        <v>5</v>
      </c>
      <c r="G139" s="142">
        <v>1.4</v>
      </c>
      <c r="H139" s="142">
        <v>0.44563399999999997</v>
      </c>
      <c r="I139" s="143">
        <v>10</v>
      </c>
      <c r="J139" s="143">
        <v>5</v>
      </c>
      <c r="K139" s="144">
        <v>2149246.3739999998</v>
      </c>
      <c r="L139" s="144">
        <v>5067111.7960000001</v>
      </c>
      <c r="M139" s="132">
        <v>0.155972</v>
      </c>
      <c r="N139" s="132">
        <v>1.541002</v>
      </c>
      <c r="O139" s="141">
        <v>0.76</v>
      </c>
      <c r="P139" s="145">
        <v>78.539816000000002</v>
      </c>
      <c r="Q139" s="146" t="s">
        <v>70</v>
      </c>
      <c r="R139" s="146" t="s">
        <v>109</v>
      </c>
      <c r="S139" s="146" t="s">
        <v>52</v>
      </c>
      <c r="T139" s="146" t="s">
        <v>389</v>
      </c>
    </row>
    <row r="140" spans="1:20" ht="14.25" customHeight="1">
      <c r="A140" s="140">
        <v>472</v>
      </c>
      <c r="B140" s="132" t="s">
        <v>107</v>
      </c>
      <c r="C140" s="132" t="s">
        <v>355</v>
      </c>
      <c r="D140" s="141" t="s">
        <v>31</v>
      </c>
      <c r="E140" s="132">
        <v>13</v>
      </c>
      <c r="F140" s="132">
        <v>3</v>
      </c>
      <c r="G140" s="142">
        <v>2.16</v>
      </c>
      <c r="H140" s="142">
        <v>0.68754899999999997</v>
      </c>
      <c r="I140" s="143">
        <v>10</v>
      </c>
      <c r="J140" s="143">
        <v>5</v>
      </c>
      <c r="K140" s="144">
        <v>2149244.4939999999</v>
      </c>
      <c r="L140" s="144">
        <v>5067110.5980000002</v>
      </c>
      <c r="M140" s="132">
        <v>0.37127700000000002</v>
      </c>
      <c r="N140" s="132">
        <v>3.6682130000000002</v>
      </c>
      <c r="O140" s="141">
        <v>0.76</v>
      </c>
      <c r="P140" s="145">
        <v>78.539816000000002</v>
      </c>
      <c r="Q140" s="146" t="s">
        <v>178</v>
      </c>
      <c r="R140" s="146" t="s">
        <v>109</v>
      </c>
      <c r="S140" s="146" t="s">
        <v>52</v>
      </c>
      <c r="T140" s="146" t="s">
        <v>389</v>
      </c>
    </row>
    <row r="141" spans="1:20" ht="14.25" customHeight="1">
      <c r="A141" s="140">
        <v>474</v>
      </c>
      <c r="B141" s="132" t="s">
        <v>107</v>
      </c>
      <c r="C141" s="132" t="s">
        <v>355</v>
      </c>
      <c r="D141" s="141" t="s">
        <v>31</v>
      </c>
      <c r="E141" s="132">
        <v>11</v>
      </c>
      <c r="F141" s="132">
        <v>5</v>
      </c>
      <c r="G141" s="142">
        <v>0.74</v>
      </c>
      <c r="H141" s="142">
        <v>0.23554900000000001</v>
      </c>
      <c r="I141" s="143">
        <v>7</v>
      </c>
      <c r="J141" s="143">
        <v>3.5</v>
      </c>
      <c r="K141" s="144">
        <v>2149237.3879999998</v>
      </c>
      <c r="L141" s="144">
        <v>5067110.3260000004</v>
      </c>
      <c r="M141" s="132">
        <v>4.3576999999999998E-2</v>
      </c>
      <c r="N141" s="132">
        <v>0.36430099999999999</v>
      </c>
      <c r="O141" s="141">
        <v>0.76</v>
      </c>
      <c r="P141" s="145">
        <v>38.48451</v>
      </c>
      <c r="Q141" s="146" t="s">
        <v>178</v>
      </c>
      <c r="R141" s="146" t="s">
        <v>109</v>
      </c>
      <c r="S141" s="146" t="s">
        <v>52</v>
      </c>
      <c r="T141" s="146" t="s">
        <v>389</v>
      </c>
    </row>
    <row r="142" spans="1:20" ht="14.25" customHeight="1">
      <c r="A142" s="140">
        <v>480</v>
      </c>
      <c r="B142" s="132" t="s">
        <v>107</v>
      </c>
      <c r="C142" s="132" t="s">
        <v>355</v>
      </c>
      <c r="D142" s="141" t="s">
        <v>31</v>
      </c>
      <c r="E142" s="132">
        <v>12</v>
      </c>
      <c r="F142" s="132">
        <v>3</v>
      </c>
      <c r="G142" s="142">
        <v>0.66</v>
      </c>
      <c r="H142" s="142">
        <v>0.21008499999999999</v>
      </c>
      <c r="I142" s="143">
        <v>11</v>
      </c>
      <c r="J142" s="143">
        <v>5.5</v>
      </c>
      <c r="K142" s="144">
        <v>2149232.0329999998</v>
      </c>
      <c r="L142" s="144">
        <v>5067118.75</v>
      </c>
      <c r="M142" s="132">
        <v>3.4664E-2</v>
      </c>
      <c r="N142" s="132">
        <v>0.316135</v>
      </c>
      <c r="O142" s="141">
        <v>0.76</v>
      </c>
      <c r="P142" s="145">
        <v>95.033178000000007</v>
      </c>
      <c r="Q142" s="146" t="s">
        <v>398</v>
      </c>
      <c r="R142" s="146" t="s">
        <v>109</v>
      </c>
      <c r="S142" s="146" t="s">
        <v>52</v>
      </c>
      <c r="T142" s="146" t="s">
        <v>389</v>
      </c>
    </row>
    <row r="143" spans="1:20" ht="14.25" customHeight="1">
      <c r="A143" s="140">
        <v>481</v>
      </c>
      <c r="B143" s="132" t="s">
        <v>107</v>
      </c>
      <c r="C143" s="132" t="s">
        <v>355</v>
      </c>
      <c r="D143" s="141" t="s">
        <v>31</v>
      </c>
      <c r="E143" s="132">
        <v>12</v>
      </c>
      <c r="F143" s="132">
        <v>4</v>
      </c>
      <c r="G143" s="142">
        <v>1.6</v>
      </c>
      <c r="H143" s="142">
        <v>0.50929599999999997</v>
      </c>
      <c r="I143" s="143">
        <v>12</v>
      </c>
      <c r="J143" s="143">
        <v>6</v>
      </c>
      <c r="K143" s="144">
        <v>2149230.5630000001</v>
      </c>
      <c r="L143" s="144">
        <v>5067118.2819999997</v>
      </c>
      <c r="M143" s="132">
        <v>0.20371800000000001</v>
      </c>
      <c r="N143" s="132">
        <v>1.8579110000000001</v>
      </c>
      <c r="O143" s="141">
        <v>0.76</v>
      </c>
      <c r="P143" s="145">
        <v>113.097336</v>
      </c>
      <c r="Q143" s="146" t="s">
        <v>398</v>
      </c>
      <c r="R143" s="146" t="s">
        <v>109</v>
      </c>
      <c r="S143" s="146" t="s">
        <v>52</v>
      </c>
      <c r="T143" s="146" t="s">
        <v>389</v>
      </c>
    </row>
    <row r="144" spans="1:20" ht="14.25" customHeight="1">
      <c r="A144" s="140">
        <v>485</v>
      </c>
      <c r="B144" s="132" t="s">
        <v>107</v>
      </c>
      <c r="C144" s="132" t="s">
        <v>355</v>
      </c>
      <c r="D144" s="141" t="s">
        <v>31</v>
      </c>
      <c r="E144" s="132">
        <v>12</v>
      </c>
      <c r="F144" s="132">
        <v>4</v>
      </c>
      <c r="G144" s="142">
        <v>1.87</v>
      </c>
      <c r="H144" s="142">
        <v>0.59523899999999996</v>
      </c>
      <c r="I144" s="143">
        <v>8</v>
      </c>
      <c r="J144" s="143">
        <v>4</v>
      </c>
      <c r="K144" s="144">
        <v>2149255.3684</v>
      </c>
      <c r="L144" s="144">
        <v>5067106.5573000005</v>
      </c>
      <c r="M144" s="132">
        <v>0.27827400000000002</v>
      </c>
      <c r="N144" s="132">
        <v>2.5378630000000002</v>
      </c>
      <c r="O144" s="141">
        <v>0.76</v>
      </c>
      <c r="P144" s="145">
        <v>50.265481999999999</v>
      </c>
      <c r="Q144" s="146" t="s">
        <v>178</v>
      </c>
      <c r="R144" s="146" t="s">
        <v>109</v>
      </c>
      <c r="S144" s="146" t="s">
        <v>52</v>
      </c>
      <c r="T144" s="146" t="s">
        <v>389</v>
      </c>
    </row>
    <row r="145" spans="1:20" ht="14.25" customHeight="1">
      <c r="A145" s="140">
        <v>486</v>
      </c>
      <c r="B145" s="132" t="s">
        <v>110</v>
      </c>
      <c r="C145" s="132" t="s">
        <v>354</v>
      </c>
      <c r="D145" s="141" t="s">
        <v>42</v>
      </c>
      <c r="E145" s="132">
        <v>12</v>
      </c>
      <c r="F145" s="132">
        <v>5</v>
      </c>
      <c r="G145" s="142">
        <v>1.95</v>
      </c>
      <c r="H145" s="142">
        <v>0.62070400000000003</v>
      </c>
      <c r="I145" s="143">
        <v>10</v>
      </c>
      <c r="J145" s="143">
        <v>5</v>
      </c>
      <c r="K145" s="144">
        <v>2149274.5386000001</v>
      </c>
      <c r="L145" s="144">
        <v>5067096.1856000004</v>
      </c>
      <c r="M145" s="132">
        <v>0.302593</v>
      </c>
      <c r="N145" s="132">
        <v>2.7596509999999999</v>
      </c>
      <c r="O145" s="141">
        <v>0.76</v>
      </c>
      <c r="P145" s="145">
        <v>78.539816000000002</v>
      </c>
      <c r="Q145" s="146" t="s">
        <v>398</v>
      </c>
      <c r="R145" s="146" t="s">
        <v>109</v>
      </c>
      <c r="S145" s="146" t="s">
        <v>52</v>
      </c>
      <c r="T145" s="146" t="s">
        <v>389</v>
      </c>
    </row>
    <row r="146" spans="1:20" ht="14.25" customHeight="1">
      <c r="A146" s="140">
        <v>487</v>
      </c>
      <c r="B146" s="132" t="s">
        <v>107</v>
      </c>
      <c r="C146" s="132" t="s">
        <v>355</v>
      </c>
      <c r="D146" s="141" t="s">
        <v>31</v>
      </c>
      <c r="E146" s="132">
        <v>12</v>
      </c>
      <c r="F146" s="132">
        <v>5</v>
      </c>
      <c r="G146" s="142">
        <v>2.82</v>
      </c>
      <c r="H146" s="142">
        <v>0.89763400000000004</v>
      </c>
      <c r="I146" s="143">
        <v>8</v>
      </c>
      <c r="J146" s="143">
        <v>4</v>
      </c>
      <c r="K146" s="144">
        <v>2149285.5633999999</v>
      </c>
      <c r="L146" s="144">
        <v>5067094.7851</v>
      </c>
      <c r="M146" s="132">
        <v>0.63283199999999995</v>
      </c>
      <c r="N146" s="132">
        <v>5.7714270000000001</v>
      </c>
      <c r="O146" s="141">
        <v>0.76</v>
      </c>
      <c r="P146" s="145">
        <v>50.265481999999999</v>
      </c>
      <c r="Q146" s="146" t="s">
        <v>398</v>
      </c>
      <c r="R146" s="146" t="s">
        <v>109</v>
      </c>
      <c r="S146" s="146" t="s">
        <v>52</v>
      </c>
      <c r="T146" s="146" t="s">
        <v>389</v>
      </c>
    </row>
    <row r="147" spans="1:20" ht="14.25" customHeight="1">
      <c r="A147" s="140">
        <v>488</v>
      </c>
      <c r="B147" s="132" t="s">
        <v>107</v>
      </c>
      <c r="C147" s="132" t="s">
        <v>355</v>
      </c>
      <c r="D147" s="141" t="s">
        <v>31</v>
      </c>
      <c r="E147" s="132">
        <v>12</v>
      </c>
      <c r="F147" s="132">
        <v>5</v>
      </c>
      <c r="G147" s="142">
        <v>3.3</v>
      </c>
      <c r="H147" s="142">
        <v>1.0504230000000001</v>
      </c>
      <c r="I147" s="143">
        <v>8</v>
      </c>
      <c r="J147" s="143">
        <v>4</v>
      </c>
      <c r="K147" s="144">
        <v>2149283.5129</v>
      </c>
      <c r="L147" s="144">
        <v>5067087.4617999997</v>
      </c>
      <c r="M147" s="132">
        <v>0.86659900000000001</v>
      </c>
      <c r="N147" s="132">
        <v>7.9033800000000003</v>
      </c>
      <c r="O147" s="141">
        <v>0.76</v>
      </c>
      <c r="P147" s="145">
        <v>50.265481999999999</v>
      </c>
      <c r="Q147" s="146" t="s">
        <v>178</v>
      </c>
      <c r="R147" s="146" t="s">
        <v>109</v>
      </c>
      <c r="S147" s="146" t="s">
        <v>52</v>
      </c>
      <c r="T147" s="146" t="s">
        <v>389</v>
      </c>
    </row>
    <row r="148" spans="1:20" ht="14.25" customHeight="1">
      <c r="A148" s="140">
        <v>489</v>
      </c>
      <c r="B148" s="132" t="s">
        <v>168</v>
      </c>
      <c r="C148" s="132" t="s">
        <v>347</v>
      </c>
      <c r="D148" s="141" t="s">
        <v>169</v>
      </c>
      <c r="E148" s="132">
        <v>9</v>
      </c>
      <c r="F148" s="132">
        <v>3</v>
      </c>
      <c r="G148" s="142">
        <v>0.37</v>
      </c>
      <c r="H148" s="142">
        <v>0.117775</v>
      </c>
      <c r="I148" s="143">
        <v>8</v>
      </c>
      <c r="J148" s="143">
        <v>4</v>
      </c>
      <c r="K148" s="144">
        <v>2149277.1494</v>
      </c>
      <c r="L148" s="144">
        <v>5067080.3767999997</v>
      </c>
      <c r="M148" s="132">
        <v>1.0893999999999999E-2</v>
      </c>
      <c r="N148" s="132">
        <v>7.4515999999999999E-2</v>
      </c>
      <c r="O148" s="141">
        <v>0.76</v>
      </c>
      <c r="P148" s="145">
        <v>50.265481999999999</v>
      </c>
      <c r="Q148" s="146" t="s">
        <v>398</v>
      </c>
      <c r="R148" s="146" t="s">
        <v>109</v>
      </c>
      <c r="S148" s="146" t="s">
        <v>52</v>
      </c>
      <c r="T148" s="146" t="s">
        <v>389</v>
      </c>
    </row>
    <row r="149" spans="1:20" ht="14.25" customHeight="1">
      <c r="A149" s="140">
        <v>493</v>
      </c>
      <c r="B149" s="132" t="s">
        <v>32</v>
      </c>
      <c r="C149" s="132" t="s">
        <v>371</v>
      </c>
      <c r="D149" s="141" t="s">
        <v>33</v>
      </c>
      <c r="E149" s="132">
        <v>12</v>
      </c>
      <c r="F149" s="132">
        <v>6</v>
      </c>
      <c r="G149" s="142">
        <v>0.31</v>
      </c>
      <c r="H149" s="142">
        <v>9.8676E-2</v>
      </c>
      <c r="I149" s="143">
        <v>7</v>
      </c>
      <c r="J149" s="143">
        <v>3.5</v>
      </c>
      <c r="K149" s="144">
        <v>2149273.3957000002</v>
      </c>
      <c r="L149" s="144">
        <v>5067105.3849999998</v>
      </c>
      <c r="M149" s="132">
        <v>7.6470000000000002E-3</v>
      </c>
      <c r="N149" s="132">
        <v>6.9744E-2</v>
      </c>
      <c r="O149" s="141">
        <v>0.76</v>
      </c>
      <c r="P149" s="145">
        <v>38.48451</v>
      </c>
      <c r="Q149" s="146" t="s">
        <v>398</v>
      </c>
      <c r="R149" s="146" t="s">
        <v>109</v>
      </c>
      <c r="S149" s="146" t="s">
        <v>52</v>
      </c>
      <c r="T149" s="146" t="s">
        <v>389</v>
      </c>
    </row>
    <row r="150" spans="1:20" ht="14.25" customHeight="1">
      <c r="A150" s="140">
        <v>494</v>
      </c>
      <c r="B150" s="132" t="s">
        <v>32</v>
      </c>
      <c r="C150" s="132" t="s">
        <v>371</v>
      </c>
      <c r="D150" s="141" t="s">
        <v>33</v>
      </c>
      <c r="E150" s="132">
        <v>12</v>
      </c>
      <c r="F150" s="132">
        <v>7</v>
      </c>
      <c r="G150" s="142">
        <v>0.35</v>
      </c>
      <c r="H150" s="142">
        <v>0.11140799999999999</v>
      </c>
      <c r="I150" s="143">
        <v>7</v>
      </c>
      <c r="J150" s="143">
        <v>3.5</v>
      </c>
      <c r="K150" s="144">
        <v>2149282.3492000001</v>
      </c>
      <c r="L150" s="144">
        <v>5067083.0972999996</v>
      </c>
      <c r="M150" s="132">
        <v>9.7479999999999997E-3</v>
      </c>
      <c r="N150" s="132">
        <v>8.8903999999999997E-2</v>
      </c>
      <c r="O150" s="141">
        <v>0.76</v>
      </c>
      <c r="P150" s="145">
        <v>38.48451</v>
      </c>
      <c r="Q150" s="146" t="s">
        <v>398</v>
      </c>
      <c r="R150" s="146" t="s">
        <v>109</v>
      </c>
      <c r="S150" s="146" t="s">
        <v>52</v>
      </c>
      <c r="T150" s="146" t="s">
        <v>389</v>
      </c>
    </row>
    <row r="151" spans="1:20" ht="14.25" customHeight="1">
      <c r="A151" s="140">
        <v>495</v>
      </c>
      <c r="B151" s="132" t="s">
        <v>32</v>
      </c>
      <c r="C151" s="132" t="s">
        <v>371</v>
      </c>
      <c r="D151" s="141" t="s">
        <v>33</v>
      </c>
      <c r="E151" s="132">
        <v>12</v>
      </c>
      <c r="F151" s="132">
        <v>5</v>
      </c>
      <c r="G151" s="142">
        <v>0.37</v>
      </c>
      <c r="H151" s="142">
        <v>0.117775</v>
      </c>
      <c r="I151" s="143">
        <v>7</v>
      </c>
      <c r="J151" s="143">
        <v>3.5</v>
      </c>
      <c r="K151" s="144">
        <v>2149290.4053000002</v>
      </c>
      <c r="L151" s="144">
        <v>5067081.1233000001</v>
      </c>
      <c r="M151" s="132">
        <v>1.0893999999999999E-2</v>
      </c>
      <c r="N151" s="132">
        <v>9.9354999999999999E-2</v>
      </c>
      <c r="O151" s="141">
        <v>0.76</v>
      </c>
      <c r="P151" s="145">
        <v>38.48451</v>
      </c>
      <c r="Q151" s="146" t="s">
        <v>398</v>
      </c>
      <c r="R151" s="146" t="s">
        <v>109</v>
      </c>
      <c r="S151" s="146" t="s">
        <v>52</v>
      </c>
      <c r="T151" s="146" t="s">
        <v>389</v>
      </c>
    </row>
    <row r="152" spans="1:20" ht="14.25" customHeight="1">
      <c r="A152" s="140">
        <v>496</v>
      </c>
      <c r="B152" s="132" t="s">
        <v>26</v>
      </c>
      <c r="C152" s="132" t="s">
        <v>357</v>
      </c>
      <c r="D152" s="141" t="s">
        <v>326</v>
      </c>
      <c r="E152" s="132">
        <v>12</v>
      </c>
      <c r="F152" s="132">
        <v>5</v>
      </c>
      <c r="G152" s="142">
        <v>1.1100000000000001</v>
      </c>
      <c r="H152" s="142">
        <v>0.35332400000000003</v>
      </c>
      <c r="I152" s="143">
        <v>10</v>
      </c>
      <c r="J152" s="143">
        <v>5</v>
      </c>
      <c r="K152" s="144">
        <v>2149220.3110000002</v>
      </c>
      <c r="L152" s="144">
        <v>5066944.0880000005</v>
      </c>
      <c r="M152" s="132">
        <v>9.8046999999999995E-2</v>
      </c>
      <c r="N152" s="132">
        <v>0.89419199999999999</v>
      </c>
      <c r="O152" s="141">
        <v>0.76</v>
      </c>
      <c r="P152" s="146">
        <v>78.539816000000002</v>
      </c>
      <c r="Q152" s="146" t="s">
        <v>398</v>
      </c>
      <c r="R152" s="146" t="s">
        <v>109</v>
      </c>
      <c r="S152" s="146" t="s">
        <v>52</v>
      </c>
      <c r="T152" s="146" t="s">
        <v>389</v>
      </c>
    </row>
    <row r="153" spans="1:20" ht="14.25" customHeight="1">
      <c r="A153" s="140">
        <v>497</v>
      </c>
      <c r="B153" s="132" t="s">
        <v>26</v>
      </c>
      <c r="C153" s="132" t="s">
        <v>357</v>
      </c>
      <c r="D153" s="141" t="s">
        <v>326</v>
      </c>
      <c r="E153" s="132">
        <v>12</v>
      </c>
      <c r="F153" s="132">
        <v>5</v>
      </c>
      <c r="G153" s="142">
        <v>1.42</v>
      </c>
      <c r="H153" s="142">
        <v>0.45200000000000001</v>
      </c>
      <c r="I153" s="143">
        <v>12</v>
      </c>
      <c r="J153" s="143">
        <v>6</v>
      </c>
      <c r="K153" s="144">
        <v>2149222.7829999998</v>
      </c>
      <c r="L153" s="144">
        <v>5066947.9230000004</v>
      </c>
      <c r="M153" s="132">
        <v>0.16045999999999999</v>
      </c>
      <c r="N153" s="132">
        <v>1.463395</v>
      </c>
      <c r="O153" s="141">
        <v>0.76</v>
      </c>
      <c r="P153" s="146">
        <v>113.097336</v>
      </c>
      <c r="Q153" s="146" t="s">
        <v>398</v>
      </c>
      <c r="R153" s="146" t="s">
        <v>109</v>
      </c>
      <c r="S153" s="146" t="s">
        <v>52</v>
      </c>
      <c r="T153" s="146" t="s">
        <v>389</v>
      </c>
    </row>
    <row r="154" spans="1:20" ht="14.25" customHeight="1">
      <c r="A154" s="140">
        <v>499</v>
      </c>
      <c r="B154" s="132" t="s">
        <v>27</v>
      </c>
      <c r="C154" s="132" t="s">
        <v>343</v>
      </c>
      <c r="D154" s="141" t="s">
        <v>326</v>
      </c>
      <c r="E154" s="132">
        <v>12</v>
      </c>
      <c r="F154" s="132">
        <v>4</v>
      </c>
      <c r="G154" s="142">
        <v>3.4</v>
      </c>
      <c r="H154" s="142">
        <v>1.082254</v>
      </c>
      <c r="I154" s="143">
        <v>8</v>
      </c>
      <c r="J154" s="143">
        <v>4</v>
      </c>
      <c r="K154" s="144">
        <v>2149221.7439999999</v>
      </c>
      <c r="L154" s="144">
        <v>5066931.6880000001</v>
      </c>
      <c r="M154" s="132">
        <v>0.91991599999999996</v>
      </c>
      <c r="N154" s="132">
        <v>8.3896300000000004</v>
      </c>
      <c r="O154" s="141">
        <v>0.76</v>
      </c>
      <c r="P154" s="146">
        <v>50.265481999999999</v>
      </c>
      <c r="Q154" s="146" t="s">
        <v>190</v>
      </c>
      <c r="R154" s="146" t="s">
        <v>109</v>
      </c>
      <c r="S154" s="146" t="s">
        <v>52</v>
      </c>
      <c r="T154" s="146" t="s">
        <v>389</v>
      </c>
    </row>
    <row r="155" spans="1:20" ht="14.25" customHeight="1">
      <c r="A155" s="140">
        <v>500</v>
      </c>
      <c r="B155" s="132" t="s">
        <v>191</v>
      </c>
      <c r="C155" s="132" t="s">
        <v>352</v>
      </c>
      <c r="D155" s="141" t="s">
        <v>130</v>
      </c>
      <c r="E155" s="132">
        <v>3</v>
      </c>
      <c r="F155" s="132">
        <v>1.3</v>
      </c>
      <c r="G155" s="142">
        <v>0.46</v>
      </c>
      <c r="H155" s="142">
        <v>0.146423</v>
      </c>
      <c r="I155" s="143">
        <v>5</v>
      </c>
      <c r="J155" s="143">
        <v>2.5</v>
      </c>
      <c r="K155" s="144">
        <v>2149208.054</v>
      </c>
      <c r="L155" s="144">
        <v>5066954.8779999996</v>
      </c>
      <c r="M155" s="132">
        <v>1.6839E-2</v>
      </c>
      <c r="N155" s="132">
        <v>3.8392000000000003E-2</v>
      </c>
      <c r="O155" s="141">
        <v>0.76</v>
      </c>
      <c r="P155" s="146">
        <v>19.634954</v>
      </c>
      <c r="Q155" s="146" t="s">
        <v>398</v>
      </c>
      <c r="R155" s="146" t="s">
        <v>109</v>
      </c>
      <c r="S155" s="146" t="s">
        <v>52</v>
      </c>
      <c r="T155" s="146" t="s">
        <v>389</v>
      </c>
    </row>
    <row r="156" spans="1:20" ht="14.25" customHeight="1">
      <c r="A156" s="140">
        <v>501</v>
      </c>
      <c r="B156" s="132" t="s">
        <v>127</v>
      </c>
      <c r="C156" s="132" t="s">
        <v>370</v>
      </c>
      <c r="D156" s="141" t="s">
        <v>95</v>
      </c>
      <c r="E156" s="132">
        <v>10</v>
      </c>
      <c r="F156" s="132">
        <v>3</v>
      </c>
      <c r="G156" s="142">
        <v>0.82</v>
      </c>
      <c r="H156" s="142">
        <v>0.26101400000000002</v>
      </c>
      <c r="I156" s="143">
        <v>8</v>
      </c>
      <c r="J156" s="143">
        <v>4</v>
      </c>
      <c r="K156" s="144">
        <v>2149216.2880000002</v>
      </c>
      <c r="L156" s="144">
        <v>5066970.5810000002</v>
      </c>
      <c r="M156" s="132">
        <v>5.3508E-2</v>
      </c>
      <c r="N156" s="132">
        <v>0.40666000000000002</v>
      </c>
      <c r="O156" s="141">
        <v>0.76</v>
      </c>
      <c r="P156" s="146">
        <v>50.265481999999999</v>
      </c>
      <c r="Q156" s="146" t="s">
        <v>398</v>
      </c>
      <c r="R156" s="146" t="s">
        <v>109</v>
      </c>
      <c r="S156" s="146" t="s">
        <v>52</v>
      </c>
      <c r="T156" s="146" t="s">
        <v>389</v>
      </c>
    </row>
    <row r="157" spans="1:20" ht="14.25" customHeight="1">
      <c r="A157" s="140">
        <v>502</v>
      </c>
      <c r="B157" s="132" t="s">
        <v>27</v>
      </c>
      <c r="C157" s="132" t="s">
        <v>343</v>
      </c>
      <c r="D157" s="141" t="s">
        <v>326</v>
      </c>
      <c r="E157" s="132">
        <v>9</v>
      </c>
      <c r="F157" s="132">
        <v>3</v>
      </c>
      <c r="G157" s="142">
        <v>1.27</v>
      </c>
      <c r="H157" s="142">
        <v>0.404254</v>
      </c>
      <c r="I157" s="143">
        <v>8</v>
      </c>
      <c r="J157" s="143">
        <v>4</v>
      </c>
      <c r="K157" s="144">
        <v>2149223.2379999999</v>
      </c>
      <c r="L157" s="144">
        <v>5066972.227</v>
      </c>
      <c r="M157" s="132">
        <v>0.12835099999999999</v>
      </c>
      <c r="N157" s="132">
        <v>0.87791699999999995</v>
      </c>
      <c r="O157" s="141">
        <v>0.76</v>
      </c>
      <c r="P157" s="146">
        <v>50.265481999999999</v>
      </c>
      <c r="Q157" s="146" t="s">
        <v>398</v>
      </c>
      <c r="R157" s="146" t="s">
        <v>109</v>
      </c>
      <c r="S157" s="146" t="s">
        <v>52</v>
      </c>
      <c r="T157" s="146" t="s">
        <v>389</v>
      </c>
    </row>
    <row r="158" spans="1:20" ht="14.25" customHeight="1">
      <c r="A158" s="140">
        <v>505</v>
      </c>
      <c r="B158" s="132" t="s">
        <v>60</v>
      </c>
      <c r="C158" s="132" t="s">
        <v>398</v>
      </c>
      <c r="D158" s="141" t="s">
        <v>398</v>
      </c>
      <c r="E158" s="132">
        <v>12</v>
      </c>
      <c r="F158" s="132">
        <v>4</v>
      </c>
      <c r="G158" s="142">
        <v>1.4</v>
      </c>
      <c r="H158" s="142">
        <v>0.44563399999999997</v>
      </c>
      <c r="I158" s="143" t="s">
        <v>398</v>
      </c>
      <c r="J158" s="143">
        <v>0</v>
      </c>
      <c r="K158" s="144">
        <v>2149354.2069999999</v>
      </c>
      <c r="L158" s="144">
        <v>5067017.25</v>
      </c>
      <c r="M158" s="132">
        <v>0.155972</v>
      </c>
      <c r="N158" s="132">
        <v>1.422463</v>
      </c>
      <c r="O158" s="141">
        <v>0.76</v>
      </c>
      <c r="P158" s="145">
        <v>0</v>
      </c>
      <c r="Q158" s="146" t="s">
        <v>398</v>
      </c>
      <c r="R158" s="146" t="s">
        <v>403</v>
      </c>
      <c r="S158" s="146" t="s">
        <v>52</v>
      </c>
      <c r="T158" s="146" t="s">
        <v>324</v>
      </c>
    </row>
    <row r="159" spans="1:20" ht="14.25" customHeight="1">
      <c r="A159" s="140">
        <v>509</v>
      </c>
      <c r="B159" s="132" t="s">
        <v>96</v>
      </c>
      <c r="C159" s="132" t="s">
        <v>348</v>
      </c>
      <c r="D159" s="141" t="s">
        <v>37</v>
      </c>
      <c r="E159" s="132">
        <v>12</v>
      </c>
      <c r="F159" s="132">
        <v>5</v>
      </c>
      <c r="G159" s="142">
        <v>1.35</v>
      </c>
      <c r="H159" s="142">
        <v>0.42971799999999999</v>
      </c>
      <c r="I159" s="143">
        <v>8</v>
      </c>
      <c r="J159" s="143">
        <v>4</v>
      </c>
      <c r="K159" s="144">
        <v>2149347.3930000002</v>
      </c>
      <c r="L159" s="144">
        <v>5067023.3859999999</v>
      </c>
      <c r="M159" s="132">
        <v>0.14502999999999999</v>
      </c>
      <c r="N159" s="132">
        <v>1.322673</v>
      </c>
      <c r="O159" s="141">
        <v>0.76</v>
      </c>
      <c r="P159" s="145">
        <v>50.265481999999999</v>
      </c>
      <c r="Q159" s="146" t="s">
        <v>398</v>
      </c>
      <c r="R159" s="146" t="s">
        <v>403</v>
      </c>
      <c r="S159" s="146" t="s">
        <v>52</v>
      </c>
      <c r="T159" s="146" t="s">
        <v>389</v>
      </c>
    </row>
    <row r="160" spans="1:20" ht="14.25" customHeight="1">
      <c r="A160" s="140">
        <v>510</v>
      </c>
      <c r="B160" s="132" t="s">
        <v>138</v>
      </c>
      <c r="C160" s="132" t="s">
        <v>341</v>
      </c>
      <c r="D160" s="141" t="s">
        <v>95</v>
      </c>
      <c r="E160" s="132">
        <v>12</v>
      </c>
      <c r="F160" s="132">
        <v>4</v>
      </c>
      <c r="G160" s="142">
        <v>1.7</v>
      </c>
      <c r="H160" s="142">
        <v>0.54112700000000002</v>
      </c>
      <c r="I160" s="143">
        <v>9</v>
      </c>
      <c r="J160" s="143">
        <v>4.5</v>
      </c>
      <c r="K160" s="144">
        <v>2149354.2549999999</v>
      </c>
      <c r="L160" s="144">
        <v>5067019.7429999998</v>
      </c>
      <c r="M160" s="132">
        <v>0.22997899999999999</v>
      </c>
      <c r="N160" s="132">
        <v>2.0974080000000002</v>
      </c>
      <c r="O160" s="141">
        <v>0.76</v>
      </c>
      <c r="P160" s="145">
        <v>63.617251000000003</v>
      </c>
      <c r="Q160" s="146" t="s">
        <v>398</v>
      </c>
      <c r="R160" s="146" t="s">
        <v>403</v>
      </c>
      <c r="S160" s="146" t="s">
        <v>52</v>
      </c>
      <c r="T160" s="146" t="s">
        <v>389</v>
      </c>
    </row>
    <row r="161" spans="1:20" ht="14.25" customHeight="1">
      <c r="A161" s="140">
        <v>511</v>
      </c>
      <c r="B161" s="132" t="s">
        <v>26</v>
      </c>
      <c r="C161" s="132" t="s">
        <v>357</v>
      </c>
      <c r="D161" s="141" t="s">
        <v>326</v>
      </c>
      <c r="E161" s="132">
        <v>12</v>
      </c>
      <c r="F161" s="132">
        <v>5</v>
      </c>
      <c r="G161" s="142">
        <v>1.07</v>
      </c>
      <c r="H161" s="142">
        <v>0.34059200000000001</v>
      </c>
      <c r="I161" s="143">
        <v>8</v>
      </c>
      <c r="J161" s="143">
        <v>4</v>
      </c>
      <c r="K161" s="144">
        <v>2149354.54</v>
      </c>
      <c r="L161" s="144">
        <v>5067019.7410000004</v>
      </c>
      <c r="M161" s="132">
        <v>9.1107999999999995E-2</v>
      </c>
      <c r="N161" s="132">
        <v>0.83090699999999995</v>
      </c>
      <c r="O161" s="141">
        <v>0.76</v>
      </c>
      <c r="P161" s="145">
        <v>50.265481999999999</v>
      </c>
      <c r="Q161" s="146" t="s">
        <v>398</v>
      </c>
      <c r="R161" s="146" t="s">
        <v>403</v>
      </c>
      <c r="S161" s="146" t="s">
        <v>52</v>
      </c>
      <c r="T161" s="146" t="s">
        <v>389</v>
      </c>
    </row>
    <row r="162" spans="1:20" ht="14.25" customHeight="1">
      <c r="A162" s="140">
        <v>517</v>
      </c>
      <c r="B162" s="132" t="s">
        <v>26</v>
      </c>
      <c r="C162" s="132" t="s">
        <v>357</v>
      </c>
      <c r="D162" s="141" t="s">
        <v>326</v>
      </c>
      <c r="E162" s="132">
        <v>12</v>
      </c>
      <c r="F162" s="132">
        <v>6</v>
      </c>
      <c r="G162" s="142">
        <v>0.4</v>
      </c>
      <c r="H162" s="142">
        <v>0.12732399999999999</v>
      </c>
      <c r="I162" s="143">
        <v>7</v>
      </c>
      <c r="J162" s="143">
        <v>3.5</v>
      </c>
      <c r="K162" s="144">
        <v>2149352.6030000001</v>
      </c>
      <c r="L162" s="144">
        <v>5067040.8</v>
      </c>
      <c r="M162" s="132">
        <v>1.2732E-2</v>
      </c>
      <c r="N162" s="132">
        <v>0.116119</v>
      </c>
      <c r="O162" s="141">
        <v>0.76</v>
      </c>
      <c r="P162" s="145">
        <v>38.48451</v>
      </c>
      <c r="Q162" s="146" t="s">
        <v>398</v>
      </c>
      <c r="R162" s="146" t="s">
        <v>403</v>
      </c>
      <c r="S162" s="146" t="s">
        <v>52</v>
      </c>
      <c r="T162" s="146" t="s">
        <v>389</v>
      </c>
    </row>
    <row r="163" spans="1:20" ht="14.25" customHeight="1">
      <c r="A163" s="140">
        <v>518</v>
      </c>
      <c r="B163" s="132" t="s">
        <v>26</v>
      </c>
      <c r="C163" s="132" t="s">
        <v>357</v>
      </c>
      <c r="D163" s="141" t="s">
        <v>326</v>
      </c>
      <c r="E163" s="132">
        <v>12</v>
      </c>
      <c r="F163" s="132">
        <v>6</v>
      </c>
      <c r="G163" s="142">
        <v>0.93</v>
      </c>
      <c r="H163" s="142">
        <v>0.29602800000000001</v>
      </c>
      <c r="I163" s="143">
        <v>7</v>
      </c>
      <c r="J163" s="143">
        <v>3.5</v>
      </c>
      <c r="K163" s="144">
        <v>2149350.2590000001</v>
      </c>
      <c r="L163" s="144">
        <v>5067041.3660000004</v>
      </c>
      <c r="M163" s="132">
        <v>6.8826999999999999E-2</v>
      </c>
      <c r="N163" s="132">
        <v>0.62769799999999998</v>
      </c>
      <c r="O163" s="141">
        <v>0.76</v>
      </c>
      <c r="P163" s="145">
        <v>38.48451</v>
      </c>
      <c r="Q163" s="146" t="s">
        <v>398</v>
      </c>
      <c r="R163" s="146" t="s">
        <v>403</v>
      </c>
      <c r="S163" s="146" t="s">
        <v>52</v>
      </c>
      <c r="T163" s="146" t="s">
        <v>389</v>
      </c>
    </row>
    <row r="164" spans="1:20" ht="14.25" customHeight="1">
      <c r="A164" s="140">
        <v>519</v>
      </c>
      <c r="B164" s="132" t="s">
        <v>26</v>
      </c>
      <c r="C164" s="132" t="s">
        <v>357</v>
      </c>
      <c r="D164" s="141" t="s">
        <v>326</v>
      </c>
      <c r="E164" s="132">
        <v>12</v>
      </c>
      <c r="F164" s="132">
        <v>6</v>
      </c>
      <c r="G164" s="142">
        <v>0.6</v>
      </c>
      <c r="H164" s="142">
        <v>0.19098599999999999</v>
      </c>
      <c r="I164" s="143">
        <v>8</v>
      </c>
      <c r="J164" s="143">
        <v>4</v>
      </c>
      <c r="K164" s="144">
        <v>2149348.824</v>
      </c>
      <c r="L164" s="144">
        <v>5067041.7699999996</v>
      </c>
      <c r="M164" s="132">
        <v>2.8648E-2</v>
      </c>
      <c r="N164" s="132">
        <v>0.26126899999999997</v>
      </c>
      <c r="O164" s="141">
        <v>0.76</v>
      </c>
      <c r="P164" s="145">
        <v>50.265481999999999</v>
      </c>
      <c r="Q164" s="146" t="s">
        <v>398</v>
      </c>
      <c r="R164" s="146" t="s">
        <v>403</v>
      </c>
      <c r="S164" s="146" t="s">
        <v>52</v>
      </c>
      <c r="T164" s="146" t="s">
        <v>389</v>
      </c>
    </row>
    <row r="165" spans="1:20" ht="14.25" customHeight="1">
      <c r="A165" s="140">
        <v>520</v>
      </c>
      <c r="B165" s="132" t="s">
        <v>26</v>
      </c>
      <c r="C165" s="132" t="s">
        <v>357</v>
      </c>
      <c r="D165" s="141" t="s">
        <v>326</v>
      </c>
      <c r="E165" s="132">
        <v>12</v>
      </c>
      <c r="F165" s="132">
        <v>6</v>
      </c>
      <c r="G165" s="142">
        <v>0.81</v>
      </c>
      <c r="H165" s="142">
        <v>0.25783099999999998</v>
      </c>
      <c r="I165" s="143">
        <v>11</v>
      </c>
      <c r="J165" s="143">
        <v>5.5</v>
      </c>
      <c r="K165" s="144">
        <v>2149352.6839999999</v>
      </c>
      <c r="L165" s="144">
        <v>5067043.2369999997</v>
      </c>
      <c r="M165" s="132">
        <v>5.2211E-2</v>
      </c>
      <c r="N165" s="132">
        <v>0.47616199999999997</v>
      </c>
      <c r="O165" s="141">
        <v>0.76</v>
      </c>
      <c r="P165" s="145">
        <v>95.033178000000007</v>
      </c>
      <c r="Q165" s="146" t="s">
        <v>398</v>
      </c>
      <c r="R165" s="146" t="s">
        <v>403</v>
      </c>
      <c r="S165" s="146" t="s">
        <v>52</v>
      </c>
      <c r="T165" s="146" t="s">
        <v>389</v>
      </c>
    </row>
    <row r="166" spans="1:20" ht="14.25" customHeight="1">
      <c r="A166" s="140">
        <v>521</v>
      </c>
      <c r="B166" s="132" t="s">
        <v>26</v>
      </c>
      <c r="C166" s="132" t="s">
        <v>357</v>
      </c>
      <c r="D166" s="141" t="s">
        <v>326</v>
      </c>
      <c r="E166" s="132">
        <v>12</v>
      </c>
      <c r="F166" s="132">
        <v>6</v>
      </c>
      <c r="G166" s="142">
        <v>0.66</v>
      </c>
      <c r="H166" s="142">
        <v>0.21008499999999999</v>
      </c>
      <c r="I166" s="143">
        <v>9</v>
      </c>
      <c r="J166" s="143">
        <v>4.5</v>
      </c>
      <c r="K166" s="144">
        <v>2149358.0240000002</v>
      </c>
      <c r="L166" s="144">
        <v>5067040.7920000004</v>
      </c>
      <c r="M166" s="132">
        <v>3.4664E-2</v>
      </c>
      <c r="N166" s="132">
        <v>0.316135</v>
      </c>
      <c r="O166" s="141">
        <v>0.76</v>
      </c>
      <c r="P166" s="145">
        <v>63.617251000000003</v>
      </c>
      <c r="Q166" s="146" t="s">
        <v>398</v>
      </c>
      <c r="R166" s="146" t="s">
        <v>403</v>
      </c>
      <c r="S166" s="146" t="s">
        <v>52</v>
      </c>
      <c r="T166" s="146" t="s">
        <v>389</v>
      </c>
    </row>
    <row r="167" spans="1:20" ht="14.25" customHeight="1">
      <c r="A167" s="140">
        <v>522</v>
      </c>
      <c r="B167" s="132" t="s">
        <v>26</v>
      </c>
      <c r="C167" s="132" t="s">
        <v>357</v>
      </c>
      <c r="D167" s="141" t="s">
        <v>326</v>
      </c>
      <c r="E167" s="132">
        <v>12</v>
      </c>
      <c r="F167" s="132">
        <v>6</v>
      </c>
      <c r="G167" s="142">
        <v>0.45</v>
      </c>
      <c r="H167" s="142">
        <v>0.14323900000000001</v>
      </c>
      <c r="I167" s="143">
        <v>9</v>
      </c>
      <c r="J167" s="143">
        <v>4.5</v>
      </c>
      <c r="K167" s="144">
        <v>2149358.5419999999</v>
      </c>
      <c r="L167" s="144">
        <v>5067040.1880000001</v>
      </c>
      <c r="M167" s="132">
        <v>1.6114E-2</v>
      </c>
      <c r="N167" s="132">
        <v>0.14696400000000001</v>
      </c>
      <c r="O167" s="141">
        <v>0.76</v>
      </c>
      <c r="P167" s="145">
        <v>63.617251000000003</v>
      </c>
      <c r="Q167" s="146" t="s">
        <v>398</v>
      </c>
      <c r="R167" s="146" t="s">
        <v>403</v>
      </c>
      <c r="S167" s="146" t="s">
        <v>52</v>
      </c>
      <c r="T167" s="146" t="s">
        <v>389</v>
      </c>
    </row>
    <row r="168" spans="1:20" ht="14.25" customHeight="1">
      <c r="A168" s="140">
        <v>525</v>
      </c>
      <c r="B168" s="132" t="s">
        <v>138</v>
      </c>
      <c r="C168" s="132" t="s">
        <v>341</v>
      </c>
      <c r="D168" s="141" t="s">
        <v>95</v>
      </c>
      <c r="E168" s="132">
        <v>12</v>
      </c>
      <c r="F168" s="132">
        <v>6</v>
      </c>
      <c r="G168" s="142">
        <v>1.26</v>
      </c>
      <c r="H168" s="142">
        <v>0.40106999999999998</v>
      </c>
      <c r="I168" s="143">
        <v>11</v>
      </c>
      <c r="J168" s="143">
        <v>5.5</v>
      </c>
      <c r="K168" s="144">
        <v>2149365.0210000002</v>
      </c>
      <c r="L168" s="144">
        <v>5067042.7649999997</v>
      </c>
      <c r="M168" s="132">
        <v>0.126337</v>
      </c>
      <c r="N168" s="132">
        <v>1.1521950000000001</v>
      </c>
      <c r="O168" s="141">
        <v>0.76</v>
      </c>
      <c r="P168" s="145">
        <v>95.033178000000007</v>
      </c>
      <c r="Q168" s="146" t="s">
        <v>398</v>
      </c>
      <c r="R168" s="146" t="s">
        <v>403</v>
      </c>
      <c r="S168" s="146" t="s">
        <v>52</v>
      </c>
      <c r="T168" s="146" t="s">
        <v>389</v>
      </c>
    </row>
    <row r="169" spans="1:20" ht="14.25" customHeight="1">
      <c r="A169" s="140">
        <v>526</v>
      </c>
      <c r="B169" s="132" t="s">
        <v>138</v>
      </c>
      <c r="C169" s="132" t="s">
        <v>341</v>
      </c>
      <c r="D169" s="141" t="s">
        <v>95</v>
      </c>
      <c r="E169" s="132">
        <v>12</v>
      </c>
      <c r="F169" s="132">
        <v>6</v>
      </c>
      <c r="G169" s="142">
        <v>1.29</v>
      </c>
      <c r="H169" s="142">
        <v>0.41061999999999999</v>
      </c>
      <c r="I169" s="143">
        <v>11</v>
      </c>
      <c r="J169" s="143">
        <v>5.5</v>
      </c>
      <c r="K169" s="144">
        <v>2149368.361</v>
      </c>
      <c r="L169" s="144">
        <v>5067042.7630000003</v>
      </c>
      <c r="M169" s="132">
        <v>0.13242499999999999</v>
      </c>
      <c r="N169" s="132">
        <v>1.2077150000000001</v>
      </c>
      <c r="O169" s="141">
        <v>0.76</v>
      </c>
      <c r="P169" s="145">
        <v>95.033178000000007</v>
      </c>
      <c r="Q169" s="146" t="s">
        <v>398</v>
      </c>
      <c r="R169" s="146" t="s">
        <v>403</v>
      </c>
      <c r="S169" s="146" t="s">
        <v>52</v>
      </c>
      <c r="T169" s="146" t="s">
        <v>389</v>
      </c>
    </row>
    <row r="170" spans="1:20" ht="14.25" customHeight="1">
      <c r="A170" s="140">
        <v>528</v>
      </c>
      <c r="B170" s="132" t="s">
        <v>138</v>
      </c>
      <c r="C170" s="132" t="s">
        <v>341</v>
      </c>
      <c r="D170" s="141" t="s">
        <v>95</v>
      </c>
      <c r="E170" s="132">
        <v>13</v>
      </c>
      <c r="F170" s="132">
        <v>8</v>
      </c>
      <c r="G170" s="142">
        <v>0.49</v>
      </c>
      <c r="H170" s="142">
        <v>0.155972</v>
      </c>
      <c r="I170" s="143">
        <v>8</v>
      </c>
      <c r="J170" s="143">
        <v>4</v>
      </c>
      <c r="K170" s="144">
        <v>2149370.889</v>
      </c>
      <c r="L170" s="144">
        <v>5067042.7070000004</v>
      </c>
      <c r="M170" s="132">
        <v>1.9106999999999999E-2</v>
      </c>
      <c r="N170" s="132">
        <v>0.188773</v>
      </c>
      <c r="O170" s="141">
        <v>0.76</v>
      </c>
      <c r="P170" s="145">
        <v>50.265481999999999</v>
      </c>
      <c r="Q170" s="146" t="s">
        <v>398</v>
      </c>
      <c r="R170" s="146" t="s">
        <v>403</v>
      </c>
      <c r="S170" s="146" t="s">
        <v>52</v>
      </c>
      <c r="T170" s="146" t="s">
        <v>389</v>
      </c>
    </row>
    <row r="171" spans="1:20" ht="14.25" customHeight="1">
      <c r="A171" s="140">
        <v>529</v>
      </c>
      <c r="B171" s="132" t="s">
        <v>138</v>
      </c>
      <c r="C171" s="132" t="s">
        <v>341</v>
      </c>
      <c r="D171" s="141" t="s">
        <v>95</v>
      </c>
      <c r="E171" s="132">
        <v>13</v>
      </c>
      <c r="F171" s="132">
        <v>9</v>
      </c>
      <c r="G171" s="142">
        <v>0.93</v>
      </c>
      <c r="H171" s="142">
        <v>0.29602800000000001</v>
      </c>
      <c r="I171" s="143">
        <v>7</v>
      </c>
      <c r="J171" s="143">
        <v>3.5</v>
      </c>
      <c r="K171" s="144">
        <v>2149373.5249999999</v>
      </c>
      <c r="L171" s="144">
        <v>5067042.6059999997</v>
      </c>
      <c r="M171" s="132">
        <v>6.8826999999999999E-2</v>
      </c>
      <c r="N171" s="132">
        <v>0.680006</v>
      </c>
      <c r="O171" s="141">
        <v>0.76</v>
      </c>
      <c r="P171" s="145">
        <v>38.48451</v>
      </c>
      <c r="Q171" s="146" t="s">
        <v>398</v>
      </c>
      <c r="R171" s="146" t="s">
        <v>403</v>
      </c>
      <c r="S171" s="146" t="s">
        <v>52</v>
      </c>
      <c r="T171" s="146" t="s">
        <v>389</v>
      </c>
    </row>
    <row r="172" spans="1:20" ht="14.25" customHeight="1">
      <c r="A172" s="140">
        <v>531</v>
      </c>
      <c r="B172" s="132" t="s">
        <v>138</v>
      </c>
      <c r="C172" s="132" t="s">
        <v>341</v>
      </c>
      <c r="D172" s="141" t="s">
        <v>95</v>
      </c>
      <c r="E172" s="132">
        <v>13</v>
      </c>
      <c r="F172" s="132">
        <v>8</v>
      </c>
      <c r="G172" s="142">
        <v>1.1200000000000001</v>
      </c>
      <c r="H172" s="142">
        <v>0.35650700000000002</v>
      </c>
      <c r="I172" s="143">
        <v>7</v>
      </c>
      <c r="J172" s="143">
        <v>3.5</v>
      </c>
      <c r="K172" s="144">
        <v>2149376.3059999999</v>
      </c>
      <c r="L172" s="144">
        <v>5067042.3150000004</v>
      </c>
      <c r="M172" s="132">
        <v>9.9821999999999994E-2</v>
      </c>
      <c r="N172" s="132">
        <v>0.98624100000000003</v>
      </c>
      <c r="O172" s="141">
        <v>0.76</v>
      </c>
      <c r="P172" s="145">
        <v>38.48451</v>
      </c>
      <c r="Q172" s="146" t="s">
        <v>398</v>
      </c>
      <c r="R172" s="146" t="s">
        <v>403</v>
      </c>
      <c r="S172" s="146" t="s">
        <v>52</v>
      </c>
      <c r="T172" s="146" t="s">
        <v>389</v>
      </c>
    </row>
    <row r="173" spans="1:20" ht="14.25" customHeight="1">
      <c r="A173" s="140">
        <v>532</v>
      </c>
      <c r="B173" s="132" t="s">
        <v>26</v>
      </c>
      <c r="C173" s="132" t="s">
        <v>357</v>
      </c>
      <c r="D173" s="141" t="s">
        <v>326</v>
      </c>
      <c r="E173" s="132">
        <v>13</v>
      </c>
      <c r="F173" s="132">
        <v>5</v>
      </c>
      <c r="G173" s="142">
        <v>1.2</v>
      </c>
      <c r="H173" s="142">
        <v>0.38197199999999998</v>
      </c>
      <c r="I173" s="143">
        <v>7</v>
      </c>
      <c r="J173" s="143">
        <v>3.5</v>
      </c>
      <c r="K173" s="144">
        <v>2149357.551</v>
      </c>
      <c r="L173" s="144">
        <v>5067053.176</v>
      </c>
      <c r="M173" s="132">
        <v>0.114592</v>
      </c>
      <c r="N173" s="132">
        <v>1.1321650000000001</v>
      </c>
      <c r="O173" s="141">
        <v>0.76</v>
      </c>
      <c r="P173" s="145">
        <v>38.48451</v>
      </c>
      <c r="Q173" s="146" t="s">
        <v>398</v>
      </c>
      <c r="R173" s="146" t="s">
        <v>403</v>
      </c>
      <c r="S173" s="146" t="s">
        <v>52</v>
      </c>
      <c r="T173" s="146" t="s">
        <v>389</v>
      </c>
    </row>
    <row r="174" spans="1:20" ht="14.25" customHeight="1">
      <c r="A174" s="140">
        <v>539</v>
      </c>
      <c r="B174" s="132" t="s">
        <v>35</v>
      </c>
      <c r="C174" s="132" t="s">
        <v>368</v>
      </c>
      <c r="D174" s="141" t="s">
        <v>326</v>
      </c>
      <c r="E174" s="132">
        <v>10</v>
      </c>
      <c r="F174" s="132">
        <v>3</v>
      </c>
      <c r="G174" s="142">
        <v>0.7</v>
      </c>
      <c r="H174" s="142">
        <v>0.22281699999999999</v>
      </c>
      <c r="I174" s="143">
        <v>10</v>
      </c>
      <c r="J174" s="143">
        <v>5</v>
      </c>
      <c r="K174" s="144">
        <v>2149377.2072999999</v>
      </c>
      <c r="L174" s="144">
        <v>5067077.1312999995</v>
      </c>
      <c r="M174" s="132">
        <v>3.8993E-2</v>
      </c>
      <c r="N174" s="132">
        <v>0.29634700000000003</v>
      </c>
      <c r="O174" s="141">
        <v>0.76</v>
      </c>
      <c r="P174" s="145">
        <v>78.539816000000002</v>
      </c>
      <c r="Q174" s="146" t="s">
        <v>398</v>
      </c>
      <c r="R174" s="146" t="s">
        <v>403</v>
      </c>
      <c r="S174" s="146" t="s">
        <v>52</v>
      </c>
      <c r="T174" s="146" t="s">
        <v>389</v>
      </c>
    </row>
    <row r="175" spans="1:20" ht="14.25" customHeight="1">
      <c r="A175" s="140">
        <v>540</v>
      </c>
      <c r="B175" s="132" t="s">
        <v>35</v>
      </c>
      <c r="C175" s="132" t="s">
        <v>368</v>
      </c>
      <c r="D175" s="141" t="s">
        <v>326</v>
      </c>
      <c r="E175" s="132">
        <v>12</v>
      </c>
      <c r="F175" s="132">
        <v>4</v>
      </c>
      <c r="G175" s="142">
        <v>0.67</v>
      </c>
      <c r="H175" s="142">
        <v>0.21326800000000001</v>
      </c>
      <c r="I175" s="143">
        <v>11</v>
      </c>
      <c r="J175" s="143">
        <v>5.5</v>
      </c>
      <c r="K175" s="144">
        <v>2149376.9561999999</v>
      </c>
      <c r="L175" s="144">
        <v>5067077.4658000004</v>
      </c>
      <c r="M175" s="132">
        <v>3.5721999999999997E-2</v>
      </c>
      <c r="N175" s="132">
        <v>0.32578800000000002</v>
      </c>
      <c r="O175" s="141">
        <v>0.76</v>
      </c>
      <c r="P175" s="145">
        <v>95.033178000000007</v>
      </c>
      <c r="Q175" s="146" t="s">
        <v>398</v>
      </c>
      <c r="R175" s="146" t="s">
        <v>403</v>
      </c>
      <c r="S175" s="146" t="s">
        <v>52</v>
      </c>
      <c r="T175" s="146" t="s">
        <v>389</v>
      </c>
    </row>
    <row r="176" spans="1:20" ht="14.25" customHeight="1">
      <c r="A176" s="140">
        <v>541</v>
      </c>
      <c r="B176" s="132" t="s">
        <v>35</v>
      </c>
      <c r="C176" s="132" t="s">
        <v>368</v>
      </c>
      <c r="D176" s="141" t="s">
        <v>326</v>
      </c>
      <c r="E176" s="132">
        <v>12</v>
      </c>
      <c r="F176" s="132">
        <v>4</v>
      </c>
      <c r="G176" s="142">
        <v>0.62</v>
      </c>
      <c r="H176" s="142">
        <v>0.197352</v>
      </c>
      <c r="I176" s="143">
        <v>9</v>
      </c>
      <c r="J176" s="143">
        <v>4.5</v>
      </c>
      <c r="K176" s="144">
        <v>2149375.8160999999</v>
      </c>
      <c r="L176" s="144">
        <v>5067088.7575000003</v>
      </c>
      <c r="M176" s="132">
        <v>3.0589999999999999E-2</v>
      </c>
      <c r="N176" s="132">
        <v>0.27897699999999997</v>
      </c>
      <c r="O176" s="141">
        <v>0.76</v>
      </c>
      <c r="P176" s="145">
        <v>63.617251000000003</v>
      </c>
      <c r="Q176" s="146" t="s">
        <v>398</v>
      </c>
      <c r="R176" s="146" t="s">
        <v>403</v>
      </c>
      <c r="S176" s="146" t="s">
        <v>52</v>
      </c>
      <c r="T176" s="146" t="s">
        <v>389</v>
      </c>
    </row>
    <row r="177" spans="1:20" ht="14.25" customHeight="1">
      <c r="A177" s="140">
        <v>542</v>
      </c>
      <c r="B177" s="132" t="s">
        <v>26</v>
      </c>
      <c r="C177" s="132" t="s">
        <v>357</v>
      </c>
      <c r="D177" s="141" t="s">
        <v>326</v>
      </c>
      <c r="E177" s="132">
        <v>12</v>
      </c>
      <c r="F177" s="132">
        <v>3</v>
      </c>
      <c r="G177" s="142">
        <v>0.77</v>
      </c>
      <c r="H177" s="142">
        <v>0.24509900000000001</v>
      </c>
      <c r="I177" s="143">
        <v>8</v>
      </c>
      <c r="J177" s="143">
        <v>4</v>
      </c>
      <c r="K177" s="144">
        <v>2149373.5447999998</v>
      </c>
      <c r="L177" s="144">
        <v>5067088.0208999999</v>
      </c>
      <c r="M177" s="132">
        <v>4.7181000000000001E-2</v>
      </c>
      <c r="N177" s="132">
        <v>0.43029499999999998</v>
      </c>
      <c r="O177" s="141">
        <v>0.76</v>
      </c>
      <c r="P177" s="145">
        <v>50.265481999999999</v>
      </c>
      <c r="Q177" s="146" t="s">
        <v>398</v>
      </c>
      <c r="R177" s="146" t="s">
        <v>403</v>
      </c>
      <c r="S177" s="146" t="s">
        <v>52</v>
      </c>
      <c r="T177" s="146" t="s">
        <v>389</v>
      </c>
    </row>
    <row r="178" spans="1:20" ht="14.25" customHeight="1">
      <c r="A178" s="140">
        <v>543</v>
      </c>
      <c r="B178" s="132" t="s">
        <v>26</v>
      </c>
      <c r="C178" s="132" t="s">
        <v>357</v>
      </c>
      <c r="D178" s="141" t="s">
        <v>326</v>
      </c>
      <c r="E178" s="132">
        <v>10</v>
      </c>
      <c r="F178" s="132">
        <v>3</v>
      </c>
      <c r="G178" s="142">
        <v>0.78</v>
      </c>
      <c r="H178" s="142">
        <v>0.248282</v>
      </c>
      <c r="I178" s="143">
        <v>6</v>
      </c>
      <c r="J178" s="143">
        <v>3</v>
      </c>
      <c r="K178" s="144">
        <v>2149373.3223000001</v>
      </c>
      <c r="L178" s="144">
        <v>5067093.3591</v>
      </c>
      <c r="M178" s="132">
        <v>4.8415E-2</v>
      </c>
      <c r="N178" s="132">
        <v>0.36795299999999997</v>
      </c>
      <c r="O178" s="141">
        <v>0.76</v>
      </c>
      <c r="P178" s="145">
        <v>28.274334</v>
      </c>
      <c r="Q178" s="146" t="s">
        <v>398</v>
      </c>
      <c r="R178" s="146" t="s">
        <v>403</v>
      </c>
      <c r="S178" s="146" t="s">
        <v>52</v>
      </c>
      <c r="T178" s="146" t="s">
        <v>389</v>
      </c>
    </row>
    <row r="179" spans="1:20" ht="14.25" customHeight="1">
      <c r="A179" s="140">
        <v>544</v>
      </c>
      <c r="B179" s="132" t="s">
        <v>38</v>
      </c>
      <c r="C179" s="132" t="s">
        <v>365</v>
      </c>
      <c r="D179" s="141" t="s">
        <v>39</v>
      </c>
      <c r="E179" s="132">
        <v>10</v>
      </c>
      <c r="F179" s="132">
        <v>5</v>
      </c>
      <c r="G179" s="142">
        <v>0.36</v>
      </c>
      <c r="H179" s="142">
        <v>0.114592</v>
      </c>
      <c r="I179" s="143">
        <v>8</v>
      </c>
      <c r="J179" s="143">
        <v>4</v>
      </c>
      <c r="K179" s="144">
        <v>2149372.1192999999</v>
      </c>
      <c r="L179" s="144">
        <v>5067116.5403000005</v>
      </c>
      <c r="M179" s="132">
        <v>1.0312999999999999E-2</v>
      </c>
      <c r="N179" s="132">
        <v>7.8381000000000006E-2</v>
      </c>
      <c r="O179" s="141">
        <v>0.76</v>
      </c>
      <c r="P179" s="145">
        <v>50.265481999999999</v>
      </c>
      <c r="Q179" s="146" t="s">
        <v>398</v>
      </c>
      <c r="R179" s="146" t="s">
        <v>403</v>
      </c>
      <c r="S179" s="146" t="s">
        <v>52</v>
      </c>
      <c r="T179" s="146" t="s">
        <v>389</v>
      </c>
    </row>
    <row r="180" spans="1:20" ht="14.25" customHeight="1">
      <c r="A180" s="140">
        <v>546</v>
      </c>
      <c r="B180" s="132" t="s">
        <v>30</v>
      </c>
      <c r="C180" s="132" t="s">
        <v>349</v>
      </c>
      <c r="D180" s="141" t="s">
        <v>31</v>
      </c>
      <c r="E180" s="132">
        <v>7</v>
      </c>
      <c r="F180" s="132">
        <v>3</v>
      </c>
      <c r="G180" s="142">
        <v>0.33</v>
      </c>
      <c r="H180" s="142">
        <v>0.105042</v>
      </c>
      <c r="I180" s="143">
        <v>6</v>
      </c>
      <c r="J180" s="143">
        <v>3</v>
      </c>
      <c r="K180" s="144">
        <v>2149371.0252</v>
      </c>
      <c r="L180" s="144">
        <v>5067120.5033999998</v>
      </c>
      <c r="M180" s="132">
        <v>8.6660000000000001E-3</v>
      </c>
      <c r="N180" s="132">
        <v>4.6102999999999998E-2</v>
      </c>
      <c r="O180" s="141">
        <v>0.76</v>
      </c>
      <c r="P180" s="145">
        <v>28.274334</v>
      </c>
      <c r="Q180" s="146" t="s">
        <v>398</v>
      </c>
      <c r="R180" s="146" t="s">
        <v>403</v>
      </c>
      <c r="S180" s="146" t="s">
        <v>52</v>
      </c>
      <c r="T180" s="146" t="s">
        <v>389</v>
      </c>
    </row>
    <row r="181" spans="1:20" ht="14.25" customHeight="1">
      <c r="A181" s="140">
        <v>547</v>
      </c>
      <c r="B181" s="132" t="s">
        <v>59</v>
      </c>
      <c r="C181" s="132" t="s">
        <v>338</v>
      </c>
      <c r="D181" s="141" t="s">
        <v>326</v>
      </c>
      <c r="E181" s="132">
        <v>10</v>
      </c>
      <c r="F181" s="132">
        <v>2</v>
      </c>
      <c r="G181" s="142">
        <v>0.49</v>
      </c>
      <c r="H181" s="142">
        <v>0.155972</v>
      </c>
      <c r="I181" s="143">
        <v>10</v>
      </c>
      <c r="J181" s="143">
        <v>5</v>
      </c>
      <c r="K181" s="144">
        <v>2149371.3023999999</v>
      </c>
      <c r="L181" s="144">
        <v>5067135.1561000003</v>
      </c>
      <c r="M181" s="132">
        <v>1.9106999999999999E-2</v>
      </c>
      <c r="N181" s="132">
        <v>0.14521000000000001</v>
      </c>
      <c r="O181" s="141">
        <v>0.76</v>
      </c>
      <c r="P181" s="145">
        <v>78.539816000000002</v>
      </c>
      <c r="Q181" s="146" t="s">
        <v>398</v>
      </c>
      <c r="R181" s="146" t="s">
        <v>403</v>
      </c>
      <c r="S181" s="146" t="s">
        <v>52</v>
      </c>
      <c r="T181" s="146" t="s">
        <v>389</v>
      </c>
    </row>
    <row r="182" spans="1:20" ht="14.25" customHeight="1">
      <c r="A182" s="140">
        <v>548</v>
      </c>
      <c r="B182" s="132" t="s">
        <v>41</v>
      </c>
      <c r="C182" s="132" t="s">
        <v>344</v>
      </c>
      <c r="D182" s="141" t="s">
        <v>42</v>
      </c>
      <c r="E182" s="132">
        <v>10</v>
      </c>
      <c r="F182" s="132">
        <v>2</v>
      </c>
      <c r="G182" s="142">
        <v>0.63</v>
      </c>
      <c r="H182" s="142">
        <v>0.20053499999999999</v>
      </c>
      <c r="I182" s="143">
        <v>10</v>
      </c>
      <c r="J182" s="143">
        <v>5</v>
      </c>
      <c r="K182" s="144">
        <v>2149370.1603000001</v>
      </c>
      <c r="L182" s="144">
        <v>5067135.6538000004</v>
      </c>
      <c r="M182" s="132">
        <v>3.1584000000000001E-2</v>
      </c>
      <c r="N182" s="132">
        <v>0.240041</v>
      </c>
      <c r="O182" s="141">
        <v>0.76</v>
      </c>
      <c r="P182" s="145">
        <v>78.539816000000002</v>
      </c>
      <c r="Q182" s="146" t="s">
        <v>398</v>
      </c>
      <c r="R182" s="146" t="s">
        <v>403</v>
      </c>
      <c r="S182" s="146" t="s">
        <v>52</v>
      </c>
      <c r="T182" s="146" t="s">
        <v>389</v>
      </c>
    </row>
    <row r="183" spans="1:20" ht="14.25" customHeight="1">
      <c r="A183" s="140">
        <v>552</v>
      </c>
      <c r="B183" s="132" t="s">
        <v>60</v>
      </c>
      <c r="C183" s="132" t="s">
        <v>398</v>
      </c>
      <c r="D183" s="141" t="s">
        <v>398</v>
      </c>
      <c r="E183" s="132">
        <v>10</v>
      </c>
      <c r="F183" s="132">
        <v>3</v>
      </c>
      <c r="G183" s="142">
        <v>0.9</v>
      </c>
      <c r="H183" s="142">
        <v>0.28647899999999998</v>
      </c>
      <c r="I183" s="143" t="s">
        <v>398</v>
      </c>
      <c r="J183" s="143">
        <v>0</v>
      </c>
      <c r="K183" s="144">
        <v>2149367.0649999999</v>
      </c>
      <c r="L183" s="144">
        <v>5067068.2340000002</v>
      </c>
      <c r="M183" s="132">
        <v>6.4458000000000001E-2</v>
      </c>
      <c r="N183" s="132">
        <v>0.48987900000000001</v>
      </c>
      <c r="O183" s="141">
        <v>0.76</v>
      </c>
      <c r="P183" s="145">
        <v>0</v>
      </c>
      <c r="Q183" s="146" t="s">
        <v>398</v>
      </c>
      <c r="R183" s="146" t="s">
        <v>403</v>
      </c>
      <c r="S183" s="146" t="s">
        <v>52</v>
      </c>
      <c r="T183" s="146" t="s">
        <v>324</v>
      </c>
    </row>
    <row r="184" spans="1:20" ht="14.25" customHeight="1">
      <c r="A184" s="140">
        <v>553</v>
      </c>
      <c r="B184" s="132" t="s">
        <v>60</v>
      </c>
      <c r="C184" s="132" t="s">
        <v>398</v>
      </c>
      <c r="D184" s="141" t="s">
        <v>398</v>
      </c>
      <c r="E184" s="132">
        <v>11</v>
      </c>
      <c r="F184" s="132">
        <v>6</v>
      </c>
      <c r="G184" s="142">
        <v>0.9</v>
      </c>
      <c r="H184" s="142">
        <v>0.28647899999999998</v>
      </c>
      <c r="I184" s="143" t="s">
        <v>398</v>
      </c>
      <c r="J184" s="143">
        <v>0</v>
      </c>
      <c r="K184" s="144">
        <v>2149366.7239999999</v>
      </c>
      <c r="L184" s="144">
        <v>5067071.1689999998</v>
      </c>
      <c r="M184" s="132">
        <v>6.4458000000000001E-2</v>
      </c>
      <c r="N184" s="132">
        <v>0.53886699999999998</v>
      </c>
      <c r="O184" s="141">
        <v>0.76</v>
      </c>
      <c r="P184" s="145">
        <v>0</v>
      </c>
      <c r="Q184" s="146" t="s">
        <v>398</v>
      </c>
      <c r="R184" s="146" t="s">
        <v>403</v>
      </c>
      <c r="S184" s="146" t="s">
        <v>52</v>
      </c>
      <c r="T184" s="146" t="s">
        <v>324</v>
      </c>
    </row>
    <row r="185" spans="1:20" ht="14.25" customHeight="1">
      <c r="A185" s="140">
        <v>554</v>
      </c>
      <c r="B185" s="132" t="s">
        <v>26</v>
      </c>
      <c r="C185" s="132" t="s">
        <v>357</v>
      </c>
      <c r="D185" s="141" t="s">
        <v>326</v>
      </c>
      <c r="E185" s="132">
        <v>9</v>
      </c>
      <c r="F185" s="132">
        <v>4</v>
      </c>
      <c r="G185" s="142">
        <v>0.4</v>
      </c>
      <c r="H185" s="142">
        <v>0.12732399999999999</v>
      </c>
      <c r="I185" s="143">
        <v>5</v>
      </c>
      <c r="J185" s="143">
        <v>2.5</v>
      </c>
      <c r="K185" s="144">
        <v>2149368.8810000001</v>
      </c>
      <c r="L185" s="144">
        <v>5067071.841</v>
      </c>
      <c r="M185" s="132">
        <v>1.2732E-2</v>
      </c>
      <c r="N185" s="132">
        <v>8.7090000000000001E-2</v>
      </c>
      <c r="O185" s="141">
        <v>0.76</v>
      </c>
      <c r="P185" s="145">
        <v>19.634954</v>
      </c>
      <c r="Q185" s="146" t="s">
        <v>398</v>
      </c>
      <c r="R185" s="146" t="s">
        <v>403</v>
      </c>
      <c r="S185" s="146" t="s">
        <v>52</v>
      </c>
      <c r="T185" s="146" t="s">
        <v>389</v>
      </c>
    </row>
    <row r="186" spans="1:20" ht="14.25" customHeight="1">
      <c r="A186" s="140">
        <v>556</v>
      </c>
      <c r="B186" s="132" t="s">
        <v>106</v>
      </c>
      <c r="C186" s="132" t="s">
        <v>342</v>
      </c>
      <c r="D186" s="141" t="s">
        <v>20</v>
      </c>
      <c r="E186" s="132">
        <v>12</v>
      </c>
      <c r="F186" s="132">
        <v>4</v>
      </c>
      <c r="G186" s="142">
        <v>1.39</v>
      </c>
      <c r="H186" s="142">
        <v>0.44245099999999998</v>
      </c>
      <c r="I186" s="143">
        <v>7</v>
      </c>
      <c r="J186" s="143">
        <v>3.5</v>
      </c>
      <c r="K186" s="144">
        <v>2149373.6869999999</v>
      </c>
      <c r="L186" s="144">
        <v>5067075.0049999999</v>
      </c>
      <c r="M186" s="132">
        <v>0.153752</v>
      </c>
      <c r="N186" s="132">
        <v>1.402215</v>
      </c>
      <c r="O186" s="141">
        <v>0.76</v>
      </c>
      <c r="P186" s="145">
        <v>38.48451</v>
      </c>
      <c r="Q186" s="146" t="s">
        <v>398</v>
      </c>
      <c r="R186" s="146" t="s">
        <v>403</v>
      </c>
      <c r="S186" s="146" t="s">
        <v>52</v>
      </c>
      <c r="T186" s="146" t="s">
        <v>389</v>
      </c>
    </row>
    <row r="187" spans="1:20" ht="14.25" customHeight="1">
      <c r="A187" s="140">
        <v>557</v>
      </c>
      <c r="B187" s="132" t="s">
        <v>106</v>
      </c>
      <c r="C187" s="132" t="s">
        <v>342</v>
      </c>
      <c r="D187" s="141" t="s">
        <v>20</v>
      </c>
      <c r="E187" s="132">
        <v>13</v>
      </c>
      <c r="F187" s="132">
        <v>6</v>
      </c>
      <c r="G187" s="142">
        <v>1.31</v>
      </c>
      <c r="H187" s="142">
        <v>0.41698600000000002</v>
      </c>
      <c r="I187" s="143">
        <v>12</v>
      </c>
      <c r="J187" s="143">
        <v>6</v>
      </c>
      <c r="K187" s="144">
        <v>2149373.3059999999</v>
      </c>
      <c r="L187" s="144">
        <v>5067077.807</v>
      </c>
      <c r="M187" s="132">
        <v>0.13656299999999999</v>
      </c>
      <c r="N187" s="132">
        <v>1.3492409999999999</v>
      </c>
      <c r="O187" s="141">
        <v>0.76</v>
      </c>
      <c r="P187" s="145">
        <v>113.097336</v>
      </c>
      <c r="Q187" s="146" t="s">
        <v>398</v>
      </c>
      <c r="R187" s="146" t="s">
        <v>403</v>
      </c>
      <c r="S187" s="146" t="s">
        <v>52</v>
      </c>
      <c r="T187" s="146" t="s">
        <v>389</v>
      </c>
    </row>
    <row r="188" spans="1:20" ht="14.25" customHeight="1">
      <c r="A188" s="140">
        <v>558</v>
      </c>
      <c r="B188" s="132" t="s">
        <v>26</v>
      </c>
      <c r="C188" s="132" t="s">
        <v>357</v>
      </c>
      <c r="D188" s="141" t="s">
        <v>326</v>
      </c>
      <c r="E188" s="132">
        <v>12</v>
      </c>
      <c r="F188" s="132">
        <v>4</v>
      </c>
      <c r="G188" s="142">
        <v>0.9</v>
      </c>
      <c r="H188" s="142">
        <v>0.28647899999999998</v>
      </c>
      <c r="I188" s="143">
        <v>9</v>
      </c>
      <c r="J188" s="143">
        <v>4.5</v>
      </c>
      <c r="K188" s="144">
        <v>2149368.5529999998</v>
      </c>
      <c r="L188" s="144">
        <v>5067077.1639999999</v>
      </c>
      <c r="M188" s="132">
        <v>6.4458000000000001E-2</v>
      </c>
      <c r="N188" s="132">
        <v>0.58785500000000002</v>
      </c>
      <c r="O188" s="141">
        <v>0.76</v>
      </c>
      <c r="P188" s="145">
        <v>63.617251000000003</v>
      </c>
      <c r="Q188" s="146" t="s">
        <v>398</v>
      </c>
      <c r="R188" s="146" t="s">
        <v>403</v>
      </c>
      <c r="S188" s="146" t="s">
        <v>52</v>
      </c>
      <c r="T188" s="146" t="s">
        <v>389</v>
      </c>
    </row>
    <row r="189" spans="1:20" ht="14.25" customHeight="1">
      <c r="A189" s="140">
        <v>563</v>
      </c>
      <c r="B189" s="132" t="s">
        <v>26</v>
      </c>
      <c r="C189" s="132" t="s">
        <v>357</v>
      </c>
      <c r="D189" s="141" t="s">
        <v>326</v>
      </c>
      <c r="E189" s="132">
        <v>10</v>
      </c>
      <c r="F189" s="132">
        <v>3</v>
      </c>
      <c r="G189" s="142">
        <v>0.53</v>
      </c>
      <c r="H189" s="142">
        <v>0.16870399999999999</v>
      </c>
      <c r="I189" s="143">
        <v>9</v>
      </c>
      <c r="J189" s="143">
        <v>4.5</v>
      </c>
      <c r="K189" s="144">
        <v>2149360.3514</v>
      </c>
      <c r="L189" s="144">
        <v>5067131.4858999997</v>
      </c>
      <c r="M189" s="132">
        <v>2.2353000000000001E-2</v>
      </c>
      <c r="N189" s="132">
        <v>0.16988500000000001</v>
      </c>
      <c r="O189" s="141">
        <v>0.76</v>
      </c>
      <c r="P189" s="145">
        <v>63.617251000000003</v>
      </c>
      <c r="Q189" s="146" t="s">
        <v>398</v>
      </c>
      <c r="R189" s="146" t="s">
        <v>402</v>
      </c>
      <c r="S189" s="146" t="s">
        <v>52</v>
      </c>
      <c r="T189" s="146" t="s">
        <v>389</v>
      </c>
    </row>
    <row r="190" spans="1:20" ht="14.25" customHeight="1">
      <c r="A190" s="140">
        <v>565</v>
      </c>
      <c r="B190" s="132" t="s">
        <v>26</v>
      </c>
      <c r="C190" s="132" t="s">
        <v>357</v>
      </c>
      <c r="D190" s="141" t="s">
        <v>326</v>
      </c>
      <c r="E190" s="132">
        <v>12</v>
      </c>
      <c r="F190" s="132">
        <v>4</v>
      </c>
      <c r="G190" s="142">
        <v>0.92</v>
      </c>
      <c r="H190" s="142">
        <v>0.29284500000000002</v>
      </c>
      <c r="I190" s="143">
        <v>9</v>
      </c>
      <c r="J190" s="143">
        <v>4.5</v>
      </c>
      <c r="K190" s="144">
        <v>2149333.4506999999</v>
      </c>
      <c r="L190" s="144">
        <v>5067122.1157999998</v>
      </c>
      <c r="M190" s="132">
        <v>6.7353999999999997E-2</v>
      </c>
      <c r="N190" s="132">
        <v>0.61427200000000004</v>
      </c>
      <c r="O190" s="141">
        <v>0.76</v>
      </c>
      <c r="P190" s="145">
        <v>63.617251000000003</v>
      </c>
      <c r="Q190" s="146" t="s">
        <v>398</v>
      </c>
      <c r="R190" s="146" t="s">
        <v>402</v>
      </c>
      <c r="S190" s="146" t="s">
        <v>52</v>
      </c>
      <c r="T190" s="146" t="s">
        <v>389</v>
      </c>
    </row>
    <row r="191" spans="1:20" ht="14.25" customHeight="1">
      <c r="A191" s="140">
        <v>567</v>
      </c>
      <c r="B191" s="132" t="s">
        <v>26</v>
      </c>
      <c r="C191" s="132" t="s">
        <v>357</v>
      </c>
      <c r="D191" s="141" t="s">
        <v>326</v>
      </c>
      <c r="E191" s="132">
        <v>12</v>
      </c>
      <c r="F191" s="132">
        <v>4</v>
      </c>
      <c r="G191" s="142">
        <v>0.38</v>
      </c>
      <c r="H191" s="142">
        <v>0.120958</v>
      </c>
      <c r="I191" s="143">
        <v>10</v>
      </c>
      <c r="J191" s="143">
        <v>5</v>
      </c>
      <c r="K191" s="144">
        <v>2149324.2030000002</v>
      </c>
      <c r="L191" s="144">
        <v>5067120.574</v>
      </c>
      <c r="M191" s="132">
        <v>1.1490999999999999E-2</v>
      </c>
      <c r="N191" s="132">
        <v>0.104798</v>
      </c>
      <c r="O191" s="141">
        <v>0.76</v>
      </c>
      <c r="P191" s="145">
        <v>78.539816000000002</v>
      </c>
      <c r="Q191" s="146" t="s">
        <v>398</v>
      </c>
      <c r="R191" s="146" t="s">
        <v>402</v>
      </c>
      <c r="S191" s="146" t="s">
        <v>52</v>
      </c>
      <c r="T191" s="146" t="s">
        <v>389</v>
      </c>
    </row>
    <row r="192" spans="1:20" ht="14.25" customHeight="1">
      <c r="A192" s="140">
        <v>572</v>
      </c>
      <c r="B192" s="132" t="s">
        <v>38</v>
      </c>
      <c r="C192" s="132" t="s">
        <v>365</v>
      </c>
      <c r="D192" s="141" t="s">
        <v>39</v>
      </c>
      <c r="E192" s="132">
        <v>12</v>
      </c>
      <c r="F192" s="132">
        <v>4</v>
      </c>
      <c r="G192" s="142">
        <v>1.07</v>
      </c>
      <c r="H192" s="142">
        <v>0.34059200000000001</v>
      </c>
      <c r="I192" s="143">
        <v>9</v>
      </c>
      <c r="J192" s="143">
        <v>4.5</v>
      </c>
      <c r="K192" s="144">
        <v>2149319.9854000001</v>
      </c>
      <c r="L192" s="144">
        <v>5067127.0121999998</v>
      </c>
      <c r="M192" s="132">
        <v>9.1107999999999995E-2</v>
      </c>
      <c r="N192" s="132">
        <v>0.83090699999999995</v>
      </c>
      <c r="O192" s="141">
        <v>0.76</v>
      </c>
      <c r="P192" s="145">
        <v>63.617251000000003</v>
      </c>
      <c r="Q192" s="146" t="s">
        <v>398</v>
      </c>
      <c r="R192" s="146" t="s">
        <v>402</v>
      </c>
      <c r="S192" s="146" t="s">
        <v>52</v>
      </c>
      <c r="T192" s="146" t="s">
        <v>389</v>
      </c>
    </row>
    <row r="193" spans="1:20" ht="14.25" customHeight="1">
      <c r="A193" s="140">
        <v>577</v>
      </c>
      <c r="B193" s="132" t="s">
        <v>26</v>
      </c>
      <c r="C193" s="132" t="s">
        <v>357</v>
      </c>
      <c r="D193" s="141" t="s">
        <v>326</v>
      </c>
      <c r="E193" s="132">
        <v>10</v>
      </c>
      <c r="F193" s="132">
        <v>4</v>
      </c>
      <c r="G193" s="142">
        <v>0.49</v>
      </c>
      <c r="H193" s="142">
        <v>0.155972</v>
      </c>
      <c r="I193" s="143">
        <v>6</v>
      </c>
      <c r="J193" s="143">
        <v>3</v>
      </c>
      <c r="K193" s="144">
        <v>2149305.5750000002</v>
      </c>
      <c r="L193" s="144">
        <v>5067137.8940000003</v>
      </c>
      <c r="M193" s="132">
        <v>1.9106999999999999E-2</v>
      </c>
      <c r="N193" s="132">
        <v>0.14521000000000001</v>
      </c>
      <c r="O193" s="141">
        <v>0.76</v>
      </c>
      <c r="P193" s="145">
        <v>28.274334</v>
      </c>
      <c r="Q193" s="146" t="s">
        <v>398</v>
      </c>
      <c r="R193" s="146" t="s">
        <v>402</v>
      </c>
      <c r="S193" s="146" t="s">
        <v>52</v>
      </c>
      <c r="T193" s="146" t="s">
        <v>389</v>
      </c>
    </row>
    <row r="194" spans="1:20" ht="14.25" customHeight="1">
      <c r="A194" s="140">
        <v>584</v>
      </c>
      <c r="B194" s="132" t="s">
        <v>22</v>
      </c>
      <c r="C194" s="132" t="s">
        <v>345</v>
      </c>
      <c r="D194" s="141" t="s">
        <v>20</v>
      </c>
      <c r="E194" s="132">
        <v>10</v>
      </c>
      <c r="F194" s="132">
        <v>3</v>
      </c>
      <c r="G194" s="142">
        <v>0.45</v>
      </c>
      <c r="H194" s="142">
        <v>0.14323900000000001</v>
      </c>
      <c r="I194" s="143">
        <v>11</v>
      </c>
      <c r="J194" s="143">
        <v>5.5</v>
      </c>
      <c r="K194" s="144">
        <v>2149283.8835999998</v>
      </c>
      <c r="L194" s="144">
        <v>5067120.6359999999</v>
      </c>
      <c r="M194" s="132">
        <v>1.6114E-2</v>
      </c>
      <c r="N194" s="132">
        <v>0.12247</v>
      </c>
      <c r="O194" s="141">
        <v>0.76</v>
      </c>
      <c r="P194" s="145">
        <v>95.033178000000007</v>
      </c>
      <c r="Q194" s="146" t="s">
        <v>398</v>
      </c>
      <c r="R194" s="146" t="s">
        <v>109</v>
      </c>
      <c r="S194" s="146" t="s">
        <v>52</v>
      </c>
      <c r="T194" s="146" t="s">
        <v>389</v>
      </c>
    </row>
    <row r="195" spans="1:20" ht="14.25" customHeight="1">
      <c r="A195" s="140">
        <v>585</v>
      </c>
      <c r="B195" s="132" t="s">
        <v>22</v>
      </c>
      <c r="C195" s="132" t="s">
        <v>345</v>
      </c>
      <c r="D195" s="141" t="s">
        <v>20</v>
      </c>
      <c r="E195" s="132">
        <v>10</v>
      </c>
      <c r="F195" s="132">
        <v>3</v>
      </c>
      <c r="G195" s="142">
        <v>0.42</v>
      </c>
      <c r="H195" s="142">
        <v>0.13369</v>
      </c>
      <c r="I195" s="143">
        <v>12</v>
      </c>
      <c r="J195" s="143">
        <v>6</v>
      </c>
      <c r="K195" s="144">
        <v>2149291.3321000002</v>
      </c>
      <c r="L195" s="144">
        <v>5067117.0405000001</v>
      </c>
      <c r="M195" s="132">
        <v>1.4037000000000001E-2</v>
      </c>
      <c r="N195" s="132">
        <v>0.106685</v>
      </c>
      <c r="O195" s="141">
        <v>0.76</v>
      </c>
      <c r="P195" s="145">
        <v>113.097336</v>
      </c>
      <c r="Q195" s="146" t="s">
        <v>398</v>
      </c>
      <c r="R195" s="146" t="s">
        <v>109</v>
      </c>
      <c r="S195" s="146" t="s">
        <v>52</v>
      </c>
      <c r="T195" s="146" t="s">
        <v>330</v>
      </c>
    </row>
    <row r="196" spans="1:20" ht="14.25" customHeight="1">
      <c r="A196" s="140">
        <v>586</v>
      </c>
      <c r="B196" s="132" t="s">
        <v>22</v>
      </c>
      <c r="C196" s="132" t="s">
        <v>345</v>
      </c>
      <c r="D196" s="141" t="s">
        <v>20</v>
      </c>
      <c r="E196" s="132">
        <v>12</v>
      </c>
      <c r="F196" s="132">
        <v>5</v>
      </c>
      <c r="G196" s="142">
        <v>0.55000000000000004</v>
      </c>
      <c r="H196" s="142">
        <v>0.17507</v>
      </c>
      <c r="I196" s="143">
        <v>10</v>
      </c>
      <c r="J196" s="143">
        <v>5</v>
      </c>
      <c r="K196" s="144">
        <v>2149294.3174999999</v>
      </c>
      <c r="L196" s="144">
        <v>5067115.5504000001</v>
      </c>
      <c r="M196" s="132">
        <v>2.4072E-2</v>
      </c>
      <c r="N196" s="132">
        <v>0.21953800000000001</v>
      </c>
      <c r="O196" s="141">
        <v>0.76</v>
      </c>
      <c r="P196" s="145">
        <v>78.539816000000002</v>
      </c>
      <c r="Q196" s="146" t="s">
        <v>398</v>
      </c>
      <c r="R196" s="146" t="s">
        <v>109</v>
      </c>
      <c r="S196" s="146" t="s">
        <v>52</v>
      </c>
      <c r="T196" s="146" t="s">
        <v>389</v>
      </c>
    </row>
    <row r="197" spans="1:20" ht="14.25" customHeight="1">
      <c r="A197" s="140">
        <v>587</v>
      </c>
      <c r="B197" s="132" t="s">
        <v>60</v>
      </c>
      <c r="C197" s="132" t="s">
        <v>398</v>
      </c>
      <c r="D197" s="141" t="s">
        <v>398</v>
      </c>
      <c r="E197" s="132">
        <v>10</v>
      </c>
      <c r="F197" s="132">
        <v>4</v>
      </c>
      <c r="G197" s="142">
        <v>0.6</v>
      </c>
      <c r="H197" s="142">
        <v>0.19098599999999999</v>
      </c>
      <c r="I197" s="143" t="s">
        <v>398</v>
      </c>
      <c r="J197" s="143">
        <v>0</v>
      </c>
      <c r="K197" s="144">
        <v>2149306.3602</v>
      </c>
      <c r="L197" s="144">
        <v>5067111.9614000004</v>
      </c>
      <c r="M197" s="132">
        <v>2.8648E-2</v>
      </c>
      <c r="N197" s="132">
        <v>0.217724</v>
      </c>
      <c r="O197" s="141">
        <v>0.76</v>
      </c>
      <c r="P197" s="145">
        <v>0</v>
      </c>
      <c r="Q197" s="146" t="s">
        <v>398</v>
      </c>
      <c r="R197" s="146" t="s">
        <v>109</v>
      </c>
      <c r="S197" s="146" t="s">
        <v>52</v>
      </c>
      <c r="T197" s="146" t="s">
        <v>324</v>
      </c>
    </row>
    <row r="198" spans="1:20" ht="14.25" customHeight="1">
      <c r="A198" s="140">
        <v>588</v>
      </c>
      <c r="B198" s="132" t="s">
        <v>22</v>
      </c>
      <c r="C198" s="132" t="s">
        <v>345</v>
      </c>
      <c r="D198" s="141" t="s">
        <v>20</v>
      </c>
      <c r="E198" s="132">
        <v>10</v>
      </c>
      <c r="F198" s="132">
        <v>4</v>
      </c>
      <c r="G198" s="142">
        <v>0.7</v>
      </c>
      <c r="H198" s="142">
        <v>0.22281699999999999</v>
      </c>
      <c r="I198" s="143">
        <v>8</v>
      </c>
      <c r="J198" s="143">
        <v>4</v>
      </c>
      <c r="K198" s="144">
        <v>2149307.6845</v>
      </c>
      <c r="L198" s="144">
        <v>5067111.2569000004</v>
      </c>
      <c r="M198" s="132">
        <v>3.8993E-2</v>
      </c>
      <c r="N198" s="132">
        <v>0.29634700000000003</v>
      </c>
      <c r="O198" s="141">
        <v>0.76</v>
      </c>
      <c r="P198" s="145">
        <v>50.265481999999999</v>
      </c>
      <c r="Q198" s="146" t="s">
        <v>398</v>
      </c>
      <c r="R198" s="146" t="s">
        <v>109</v>
      </c>
      <c r="S198" s="146" t="s">
        <v>52</v>
      </c>
      <c r="T198" s="146" t="s">
        <v>389</v>
      </c>
    </row>
    <row r="199" spans="1:20" ht="14.25" customHeight="1">
      <c r="A199" s="140">
        <v>589</v>
      </c>
      <c r="B199" s="132" t="s">
        <v>60</v>
      </c>
      <c r="C199" s="132" t="s">
        <v>398</v>
      </c>
      <c r="D199" s="141" t="s">
        <v>398</v>
      </c>
      <c r="E199" s="132">
        <v>10</v>
      </c>
      <c r="F199" s="132">
        <v>5</v>
      </c>
      <c r="G199" s="142">
        <v>1.06</v>
      </c>
      <c r="H199" s="142">
        <v>0.33740799999999999</v>
      </c>
      <c r="I199" s="143" t="s">
        <v>398</v>
      </c>
      <c r="J199" s="143">
        <v>0</v>
      </c>
      <c r="K199" s="144">
        <v>2149310.4808999998</v>
      </c>
      <c r="L199" s="144">
        <v>5067110.1990999999</v>
      </c>
      <c r="M199" s="132">
        <v>8.9413000000000006E-2</v>
      </c>
      <c r="N199" s="132">
        <v>0.67954099999999995</v>
      </c>
      <c r="O199" s="141">
        <v>0.76</v>
      </c>
      <c r="P199" s="145">
        <v>0</v>
      </c>
      <c r="Q199" s="146" t="s">
        <v>398</v>
      </c>
      <c r="R199" s="146" t="s">
        <v>109</v>
      </c>
      <c r="S199" s="146" t="s">
        <v>52</v>
      </c>
      <c r="T199" s="146" t="s">
        <v>324</v>
      </c>
    </row>
    <row r="200" spans="1:20" ht="14.25" customHeight="1">
      <c r="A200" s="140">
        <v>590</v>
      </c>
      <c r="B200" s="132" t="s">
        <v>107</v>
      </c>
      <c r="C200" s="132" t="s">
        <v>355</v>
      </c>
      <c r="D200" s="141" t="s">
        <v>31</v>
      </c>
      <c r="E200" s="132">
        <v>12</v>
      </c>
      <c r="F200" s="132">
        <v>5</v>
      </c>
      <c r="G200" s="142">
        <v>2.0499999999999998</v>
      </c>
      <c r="H200" s="142">
        <v>0.65253499999999998</v>
      </c>
      <c r="I200" s="143">
        <v>10</v>
      </c>
      <c r="J200" s="143">
        <v>5</v>
      </c>
      <c r="K200" s="144">
        <v>2149335.3820000002</v>
      </c>
      <c r="L200" s="144">
        <v>5067017.3020000001</v>
      </c>
      <c r="M200" s="132">
        <v>0.334424</v>
      </c>
      <c r="N200" s="132">
        <v>3.0499499999999999</v>
      </c>
      <c r="O200" s="141">
        <v>0.76</v>
      </c>
      <c r="P200" s="145">
        <v>78.539816000000002</v>
      </c>
      <c r="Q200" s="146" t="s">
        <v>218</v>
      </c>
      <c r="R200" s="146" t="s">
        <v>109</v>
      </c>
      <c r="S200" s="146" t="s">
        <v>52</v>
      </c>
      <c r="T200" s="146" t="s">
        <v>389</v>
      </c>
    </row>
    <row r="201" spans="1:20" ht="14.25" customHeight="1">
      <c r="A201" s="140">
        <v>591</v>
      </c>
      <c r="B201" s="132" t="s">
        <v>107</v>
      </c>
      <c r="C201" s="132" t="s">
        <v>355</v>
      </c>
      <c r="D201" s="141" t="s">
        <v>31</v>
      </c>
      <c r="E201" s="132">
        <v>12</v>
      </c>
      <c r="F201" s="132">
        <v>5</v>
      </c>
      <c r="G201" s="142">
        <v>1.92</v>
      </c>
      <c r="H201" s="142">
        <v>0.611155</v>
      </c>
      <c r="I201" s="143">
        <v>10</v>
      </c>
      <c r="J201" s="143">
        <v>5</v>
      </c>
      <c r="K201" s="144">
        <v>2149332.074</v>
      </c>
      <c r="L201" s="144">
        <v>5067025.2089999998</v>
      </c>
      <c r="M201" s="132">
        <v>0.293354</v>
      </c>
      <c r="N201" s="132">
        <v>2.675392</v>
      </c>
      <c r="O201" s="141">
        <v>0.76</v>
      </c>
      <c r="P201" s="145">
        <v>78.539816000000002</v>
      </c>
      <c r="Q201" s="146" t="s">
        <v>178</v>
      </c>
      <c r="R201" s="146" t="s">
        <v>109</v>
      </c>
      <c r="S201" s="146" t="s">
        <v>52</v>
      </c>
      <c r="T201" s="146" t="s">
        <v>389</v>
      </c>
    </row>
    <row r="202" spans="1:20" ht="14.25" customHeight="1">
      <c r="A202" s="140">
        <v>592</v>
      </c>
      <c r="B202" s="132" t="s">
        <v>168</v>
      </c>
      <c r="C202" s="132" t="s">
        <v>347</v>
      </c>
      <c r="D202" s="141" t="s">
        <v>169</v>
      </c>
      <c r="E202" s="132">
        <v>4</v>
      </c>
      <c r="F202" s="132">
        <v>2</v>
      </c>
      <c r="G202" s="142">
        <v>0.54</v>
      </c>
      <c r="H202" s="142">
        <v>0.17188700000000001</v>
      </c>
      <c r="I202" s="143">
        <v>6</v>
      </c>
      <c r="J202" s="143">
        <v>3</v>
      </c>
      <c r="K202" s="144">
        <v>2149324.15</v>
      </c>
      <c r="L202" s="144">
        <v>5067031.1169999996</v>
      </c>
      <c r="M202" s="132">
        <v>2.3205E-2</v>
      </c>
      <c r="N202" s="132">
        <v>7.0542999999999995E-2</v>
      </c>
      <c r="O202" s="141">
        <v>0.76</v>
      </c>
      <c r="P202" s="145">
        <v>28.274334</v>
      </c>
      <c r="Q202" s="146" t="s">
        <v>398</v>
      </c>
      <c r="R202" s="146" t="s">
        <v>109</v>
      </c>
      <c r="S202" s="146" t="s">
        <v>52</v>
      </c>
      <c r="T202" s="146" t="s">
        <v>389</v>
      </c>
    </row>
    <row r="203" spans="1:20" ht="14.25" customHeight="1">
      <c r="A203" s="140">
        <v>594</v>
      </c>
      <c r="B203" s="132" t="s">
        <v>27</v>
      </c>
      <c r="C203" s="132" t="s">
        <v>343</v>
      </c>
      <c r="D203" s="141" t="s">
        <v>326</v>
      </c>
      <c r="E203" s="132">
        <v>9</v>
      </c>
      <c r="F203" s="132">
        <v>3</v>
      </c>
      <c r="G203" s="142">
        <v>0.67</v>
      </c>
      <c r="H203" s="142">
        <v>0.21326800000000001</v>
      </c>
      <c r="I203" s="143">
        <v>8</v>
      </c>
      <c r="J203" s="143">
        <v>4</v>
      </c>
      <c r="K203" s="144">
        <v>2149322.0120000001</v>
      </c>
      <c r="L203" s="144">
        <v>5067018.9230000004</v>
      </c>
      <c r="M203" s="132">
        <v>3.5721999999999997E-2</v>
      </c>
      <c r="N203" s="132">
        <v>0.244341</v>
      </c>
      <c r="O203" s="141">
        <v>0.76</v>
      </c>
      <c r="P203" s="145">
        <v>50.265481999999999</v>
      </c>
      <c r="Q203" s="146" t="s">
        <v>398</v>
      </c>
      <c r="R203" s="146" t="s">
        <v>109</v>
      </c>
      <c r="S203" s="146" t="s">
        <v>52</v>
      </c>
      <c r="T203" s="146" t="s">
        <v>389</v>
      </c>
    </row>
    <row r="204" spans="1:20" ht="14.25" customHeight="1">
      <c r="A204" s="140">
        <v>595</v>
      </c>
      <c r="B204" s="132" t="s">
        <v>66</v>
      </c>
      <c r="C204" s="132" t="s">
        <v>356</v>
      </c>
      <c r="D204" s="141" t="s">
        <v>53</v>
      </c>
      <c r="E204" s="132">
        <v>10</v>
      </c>
      <c r="F204" s="132">
        <v>4</v>
      </c>
      <c r="G204" s="142">
        <v>0.52</v>
      </c>
      <c r="H204" s="142">
        <v>0.165521</v>
      </c>
      <c r="I204" s="143">
        <v>8</v>
      </c>
      <c r="J204" s="143">
        <v>4</v>
      </c>
      <c r="K204" s="144">
        <v>2149319.5410000002</v>
      </c>
      <c r="L204" s="144">
        <v>5067017.6880000001</v>
      </c>
      <c r="M204" s="132">
        <v>2.1517999999999999E-2</v>
      </c>
      <c r="N204" s="132">
        <v>0.16353500000000001</v>
      </c>
      <c r="O204" s="141">
        <v>0.76</v>
      </c>
      <c r="P204" s="145">
        <v>50.265481999999999</v>
      </c>
      <c r="Q204" s="146" t="s">
        <v>398</v>
      </c>
      <c r="R204" s="146" t="s">
        <v>109</v>
      </c>
      <c r="S204" s="146" t="s">
        <v>52</v>
      </c>
      <c r="T204" s="146" t="s">
        <v>389</v>
      </c>
    </row>
    <row r="205" spans="1:20" ht="14.25" customHeight="1">
      <c r="A205" s="140">
        <v>602</v>
      </c>
      <c r="B205" s="132" t="s">
        <v>26</v>
      </c>
      <c r="C205" s="132" t="s">
        <v>357</v>
      </c>
      <c r="D205" s="141" t="s">
        <v>326</v>
      </c>
      <c r="E205" s="132">
        <v>10</v>
      </c>
      <c r="F205" s="132">
        <v>4</v>
      </c>
      <c r="G205" s="142">
        <v>0.39</v>
      </c>
      <c r="H205" s="142">
        <v>0.124141</v>
      </c>
      <c r="I205" s="143">
        <v>6</v>
      </c>
      <c r="J205" s="143">
        <v>3</v>
      </c>
      <c r="K205" s="144">
        <v>2149319.3457999998</v>
      </c>
      <c r="L205" s="144">
        <v>5067063.7429999998</v>
      </c>
      <c r="M205" s="132">
        <v>1.2104E-2</v>
      </c>
      <c r="N205" s="132">
        <v>9.1988E-2</v>
      </c>
      <c r="O205" s="141">
        <v>0.76</v>
      </c>
      <c r="P205" s="145">
        <v>28.274334</v>
      </c>
      <c r="Q205" s="146" t="s">
        <v>70</v>
      </c>
      <c r="R205" s="146" t="s">
        <v>109</v>
      </c>
      <c r="S205" s="146" t="s">
        <v>52</v>
      </c>
      <c r="T205" s="146" t="s">
        <v>389</v>
      </c>
    </row>
    <row r="206" spans="1:20" ht="14.25" customHeight="1">
      <c r="A206" s="140">
        <v>603</v>
      </c>
      <c r="B206" s="132" t="s">
        <v>26</v>
      </c>
      <c r="C206" s="132" t="s">
        <v>357</v>
      </c>
      <c r="D206" s="141" t="s">
        <v>326</v>
      </c>
      <c r="E206" s="132">
        <v>10</v>
      </c>
      <c r="F206" s="132">
        <v>4</v>
      </c>
      <c r="G206" s="142">
        <v>0.76</v>
      </c>
      <c r="H206" s="142">
        <v>0.24191599999999999</v>
      </c>
      <c r="I206" s="143">
        <v>3</v>
      </c>
      <c r="J206" s="143">
        <v>1.5</v>
      </c>
      <c r="K206" s="144">
        <v>2149312.4575</v>
      </c>
      <c r="L206" s="144">
        <v>5067068.8037999999</v>
      </c>
      <c r="M206" s="132">
        <v>4.5963999999999998E-2</v>
      </c>
      <c r="N206" s="132">
        <v>0.34932600000000003</v>
      </c>
      <c r="O206" s="141">
        <v>0.76</v>
      </c>
      <c r="P206" s="145">
        <v>7.0685830000000003</v>
      </c>
      <c r="Q206" s="146" t="s">
        <v>398</v>
      </c>
      <c r="R206" s="146" t="s">
        <v>109</v>
      </c>
      <c r="S206" s="146" t="s">
        <v>52</v>
      </c>
      <c r="T206" s="146" t="s">
        <v>389</v>
      </c>
    </row>
    <row r="207" spans="1:20" ht="14.25" customHeight="1">
      <c r="A207" s="140">
        <v>604</v>
      </c>
      <c r="B207" s="132" t="s">
        <v>26</v>
      </c>
      <c r="C207" s="132" t="s">
        <v>357</v>
      </c>
      <c r="D207" s="141" t="s">
        <v>326</v>
      </c>
      <c r="E207" s="132">
        <v>10</v>
      </c>
      <c r="F207" s="132">
        <v>4</v>
      </c>
      <c r="G207" s="142">
        <v>0.44</v>
      </c>
      <c r="H207" s="142">
        <v>0.14005600000000001</v>
      </c>
      <c r="I207" s="143">
        <v>5</v>
      </c>
      <c r="J207" s="143">
        <v>2.5</v>
      </c>
      <c r="K207" s="144">
        <v>2149312.8508000001</v>
      </c>
      <c r="L207" s="144">
        <v>5067068.9989</v>
      </c>
      <c r="M207" s="132">
        <v>1.5406E-2</v>
      </c>
      <c r="N207" s="132">
        <v>0.117087</v>
      </c>
      <c r="O207" s="141">
        <v>0.76</v>
      </c>
      <c r="P207" s="145">
        <v>19.634954</v>
      </c>
      <c r="Q207" s="146" t="s">
        <v>398</v>
      </c>
      <c r="R207" s="146" t="s">
        <v>109</v>
      </c>
      <c r="S207" s="146" t="s">
        <v>52</v>
      </c>
      <c r="T207" s="146" t="s">
        <v>389</v>
      </c>
    </row>
    <row r="208" spans="1:20" ht="14.25" customHeight="1">
      <c r="A208" s="140">
        <v>605</v>
      </c>
      <c r="B208" s="132" t="s">
        <v>19</v>
      </c>
      <c r="C208" s="132" t="s">
        <v>335</v>
      </c>
      <c r="D208" s="141" t="s">
        <v>20</v>
      </c>
      <c r="E208" s="132">
        <v>10</v>
      </c>
      <c r="F208" s="132">
        <v>5</v>
      </c>
      <c r="G208" s="142">
        <v>1.1399999999999999</v>
      </c>
      <c r="H208" s="142">
        <v>0.362873</v>
      </c>
      <c r="I208" s="143">
        <v>8</v>
      </c>
      <c r="J208" s="143">
        <v>4</v>
      </c>
      <c r="K208" s="144">
        <v>2149311.0510999998</v>
      </c>
      <c r="L208" s="144">
        <v>5067075.8258999996</v>
      </c>
      <c r="M208" s="132">
        <v>0.103419</v>
      </c>
      <c r="N208" s="132">
        <v>0.78598400000000002</v>
      </c>
      <c r="O208" s="141">
        <v>0.76</v>
      </c>
      <c r="P208" s="145">
        <v>50.265481999999999</v>
      </c>
      <c r="Q208" s="146" t="s">
        <v>398</v>
      </c>
      <c r="R208" s="146" t="s">
        <v>109</v>
      </c>
      <c r="S208" s="146" t="s">
        <v>52</v>
      </c>
      <c r="T208" s="146" t="s">
        <v>389</v>
      </c>
    </row>
    <row r="209" spans="1:20" ht="14.25" customHeight="1">
      <c r="A209" s="140">
        <v>606</v>
      </c>
      <c r="B209" s="132" t="s">
        <v>117</v>
      </c>
      <c r="C209" s="132" t="s">
        <v>337</v>
      </c>
      <c r="D209" s="141" t="s">
        <v>326</v>
      </c>
      <c r="E209" s="132">
        <v>10</v>
      </c>
      <c r="F209" s="132">
        <v>4</v>
      </c>
      <c r="G209" s="142">
        <v>1.1100000000000001</v>
      </c>
      <c r="H209" s="142">
        <v>0.35332400000000003</v>
      </c>
      <c r="I209" s="143">
        <v>10</v>
      </c>
      <c r="J209" s="143">
        <v>5</v>
      </c>
      <c r="K209" s="144">
        <v>2149318.3415000001</v>
      </c>
      <c r="L209" s="144">
        <v>5067076.2196000004</v>
      </c>
      <c r="M209" s="132">
        <v>9.8046999999999995E-2</v>
      </c>
      <c r="N209" s="132">
        <v>0.74516000000000004</v>
      </c>
      <c r="O209" s="141">
        <v>0.76</v>
      </c>
      <c r="P209" s="145">
        <v>78.539816000000002</v>
      </c>
      <c r="Q209" s="146" t="s">
        <v>398</v>
      </c>
      <c r="R209" s="146" t="s">
        <v>109</v>
      </c>
      <c r="S209" s="146" t="s">
        <v>52</v>
      </c>
      <c r="T209" s="146" t="s">
        <v>389</v>
      </c>
    </row>
    <row r="210" spans="1:20" ht="14.25" customHeight="1">
      <c r="A210" s="140">
        <v>607</v>
      </c>
      <c r="B210" s="132" t="s">
        <v>22</v>
      </c>
      <c r="C210" s="132" t="s">
        <v>345</v>
      </c>
      <c r="D210" s="141" t="s">
        <v>20</v>
      </c>
      <c r="E210" s="132">
        <v>10</v>
      </c>
      <c r="F210" s="132">
        <v>4</v>
      </c>
      <c r="G210" s="142">
        <v>0.78</v>
      </c>
      <c r="H210" s="142">
        <v>0.248282</v>
      </c>
      <c r="I210" s="143">
        <v>12</v>
      </c>
      <c r="J210" s="143">
        <v>6</v>
      </c>
      <c r="K210" s="144">
        <v>2149324.5274</v>
      </c>
      <c r="L210" s="144">
        <v>5067076.6706999997</v>
      </c>
      <c r="M210" s="132">
        <v>4.8415E-2</v>
      </c>
      <c r="N210" s="132">
        <v>0.36795299999999997</v>
      </c>
      <c r="O210" s="141">
        <v>0.76</v>
      </c>
      <c r="P210" s="145">
        <v>113.097336</v>
      </c>
      <c r="Q210" s="146" t="s">
        <v>398</v>
      </c>
      <c r="R210" s="146" t="s">
        <v>109</v>
      </c>
      <c r="S210" s="146" t="s">
        <v>52</v>
      </c>
      <c r="T210" s="146" t="s">
        <v>389</v>
      </c>
    </row>
    <row r="211" spans="1:20" ht="14.25" customHeight="1">
      <c r="A211" s="140">
        <v>608</v>
      </c>
      <c r="B211" s="132" t="s">
        <v>117</v>
      </c>
      <c r="C211" s="132" t="s">
        <v>337</v>
      </c>
      <c r="D211" s="141" t="s">
        <v>326</v>
      </c>
      <c r="E211" s="132">
        <v>12</v>
      </c>
      <c r="F211" s="132">
        <v>5</v>
      </c>
      <c r="G211" s="142">
        <v>0.79</v>
      </c>
      <c r="H211" s="142">
        <v>0.25146499999999999</v>
      </c>
      <c r="I211" s="143">
        <v>10</v>
      </c>
      <c r="J211" s="143">
        <v>5</v>
      </c>
      <c r="K211" s="144">
        <v>2149321.5488</v>
      </c>
      <c r="L211" s="144">
        <v>5067071.2630000003</v>
      </c>
      <c r="M211" s="132">
        <v>4.9664E-2</v>
      </c>
      <c r="N211" s="132">
        <v>0.45293800000000001</v>
      </c>
      <c r="O211" s="141">
        <v>0.76</v>
      </c>
      <c r="P211" s="145">
        <v>78.539816000000002</v>
      </c>
      <c r="Q211" s="146" t="s">
        <v>398</v>
      </c>
      <c r="R211" s="146" t="s">
        <v>109</v>
      </c>
      <c r="S211" s="146" t="s">
        <v>52</v>
      </c>
      <c r="T211" s="146" t="s">
        <v>389</v>
      </c>
    </row>
    <row r="212" spans="1:20" ht="14.25" customHeight="1">
      <c r="A212" s="140">
        <v>609</v>
      </c>
      <c r="B212" s="132" t="s">
        <v>117</v>
      </c>
      <c r="C212" s="132" t="s">
        <v>337</v>
      </c>
      <c r="D212" s="141" t="s">
        <v>326</v>
      </c>
      <c r="E212" s="132">
        <v>12</v>
      </c>
      <c r="F212" s="132">
        <v>6</v>
      </c>
      <c r="G212" s="142">
        <v>0.44</v>
      </c>
      <c r="H212" s="142">
        <v>0.14005600000000001</v>
      </c>
      <c r="I212" s="143">
        <v>9</v>
      </c>
      <c r="J212" s="143">
        <v>4.5</v>
      </c>
      <c r="K212" s="144">
        <v>2149321.9178999998</v>
      </c>
      <c r="L212" s="144">
        <v>5067069.0224000001</v>
      </c>
      <c r="M212" s="132">
        <v>1.5406E-2</v>
      </c>
      <c r="N212" s="132">
        <v>0.14050499999999999</v>
      </c>
      <c r="O212" s="141">
        <v>0.76</v>
      </c>
      <c r="P212" s="145">
        <v>63.617251000000003</v>
      </c>
      <c r="Q212" s="146" t="s">
        <v>398</v>
      </c>
      <c r="R212" s="146" t="s">
        <v>109</v>
      </c>
      <c r="S212" s="146" t="s">
        <v>52</v>
      </c>
      <c r="T212" s="146" t="s">
        <v>389</v>
      </c>
    </row>
    <row r="213" spans="1:20" ht="14.25" customHeight="1">
      <c r="A213" s="140">
        <v>613</v>
      </c>
      <c r="B213" s="132" t="s">
        <v>106</v>
      </c>
      <c r="C213" s="132" t="s">
        <v>342</v>
      </c>
      <c r="D213" s="141" t="s">
        <v>20</v>
      </c>
      <c r="E213" s="132">
        <v>12</v>
      </c>
      <c r="F213" s="132">
        <v>5</v>
      </c>
      <c r="G213" s="142">
        <v>4</v>
      </c>
      <c r="H213" s="142">
        <v>1.2732399999999999</v>
      </c>
      <c r="I213" s="143">
        <v>10</v>
      </c>
      <c r="J213" s="143">
        <v>5</v>
      </c>
      <c r="K213" s="144">
        <v>2149312.7631999999</v>
      </c>
      <c r="L213" s="144">
        <v>5067097.0409000004</v>
      </c>
      <c r="M213" s="132">
        <v>1.2732399999999999</v>
      </c>
      <c r="N213" s="132">
        <v>11.611945</v>
      </c>
      <c r="O213" s="141">
        <v>0.76</v>
      </c>
      <c r="P213" s="145">
        <v>78.539816000000002</v>
      </c>
      <c r="Q213" s="146" t="s">
        <v>70</v>
      </c>
      <c r="R213" s="146" t="s">
        <v>109</v>
      </c>
      <c r="S213" s="146" t="s">
        <v>52</v>
      </c>
      <c r="T213" s="146" t="s">
        <v>389</v>
      </c>
    </row>
    <row r="214" spans="1:20" ht="14.25" customHeight="1">
      <c r="A214" s="140">
        <v>614</v>
      </c>
      <c r="B214" s="132" t="s">
        <v>67</v>
      </c>
      <c r="C214" s="132" t="s">
        <v>367</v>
      </c>
      <c r="D214" s="141" t="s">
        <v>68</v>
      </c>
      <c r="E214" s="132">
        <v>12</v>
      </c>
      <c r="F214" s="132">
        <v>6</v>
      </c>
      <c r="G214" s="142">
        <v>2</v>
      </c>
      <c r="H214" s="142">
        <v>0.63661999999999996</v>
      </c>
      <c r="I214" s="143">
        <v>12</v>
      </c>
      <c r="J214" s="143">
        <v>6</v>
      </c>
      <c r="K214" s="144">
        <v>2149312.3409000002</v>
      </c>
      <c r="L214" s="144">
        <v>5067098.5436000004</v>
      </c>
      <c r="M214" s="132">
        <v>0.31830999999999998</v>
      </c>
      <c r="N214" s="132">
        <v>2.9029859999999998</v>
      </c>
      <c r="O214" s="141">
        <v>0.76</v>
      </c>
      <c r="P214" s="145">
        <v>113.097336</v>
      </c>
      <c r="Q214" s="146" t="s">
        <v>70</v>
      </c>
      <c r="R214" s="146" t="s">
        <v>109</v>
      </c>
      <c r="S214" s="146" t="s">
        <v>52</v>
      </c>
      <c r="T214" s="146" t="s">
        <v>389</v>
      </c>
    </row>
    <row r="215" spans="1:20" ht="14.25" customHeight="1">
      <c r="A215" s="140">
        <v>615</v>
      </c>
      <c r="B215" s="132" t="s">
        <v>67</v>
      </c>
      <c r="C215" s="132" t="s">
        <v>367</v>
      </c>
      <c r="D215" s="141" t="s">
        <v>68</v>
      </c>
      <c r="E215" s="132">
        <v>12</v>
      </c>
      <c r="F215" s="132">
        <v>4</v>
      </c>
      <c r="G215" s="142">
        <v>2.35</v>
      </c>
      <c r="H215" s="142">
        <v>0.74802800000000003</v>
      </c>
      <c r="I215" s="143">
        <v>10</v>
      </c>
      <c r="J215" s="143">
        <v>5</v>
      </c>
      <c r="K215" s="144">
        <v>2149310.2576000001</v>
      </c>
      <c r="L215" s="144">
        <v>5067099.3452000003</v>
      </c>
      <c r="M215" s="132">
        <v>0.439467</v>
      </c>
      <c r="N215" s="132">
        <v>4.0079349999999998</v>
      </c>
      <c r="O215" s="141">
        <v>0.76</v>
      </c>
      <c r="P215" s="145">
        <v>78.539816000000002</v>
      </c>
      <c r="Q215" s="146" t="s">
        <v>70</v>
      </c>
      <c r="R215" s="146" t="s">
        <v>109</v>
      </c>
      <c r="S215" s="146" t="s">
        <v>52</v>
      </c>
      <c r="T215" s="146" t="s">
        <v>389</v>
      </c>
    </row>
    <row r="216" spans="1:20" ht="14.25" customHeight="1">
      <c r="A216" s="140">
        <v>616</v>
      </c>
      <c r="B216" s="132" t="s">
        <v>106</v>
      </c>
      <c r="C216" s="132" t="s">
        <v>342</v>
      </c>
      <c r="D216" s="141" t="s">
        <v>20</v>
      </c>
      <c r="E216" s="132">
        <v>13</v>
      </c>
      <c r="F216" s="132">
        <v>6</v>
      </c>
      <c r="G216" s="142">
        <v>2.57</v>
      </c>
      <c r="H216" s="142">
        <v>0.81805600000000001</v>
      </c>
      <c r="I216" s="143">
        <v>9</v>
      </c>
      <c r="J216" s="143">
        <v>4.5</v>
      </c>
      <c r="K216" s="144">
        <v>2149308.2255000002</v>
      </c>
      <c r="L216" s="144">
        <v>5067101.1517000003</v>
      </c>
      <c r="M216" s="132">
        <v>0.52560099999999998</v>
      </c>
      <c r="N216" s="132">
        <v>5.1929400000000001</v>
      </c>
      <c r="O216" s="141">
        <v>0.76</v>
      </c>
      <c r="P216" s="145">
        <v>63.617251000000003</v>
      </c>
      <c r="Q216" s="146" t="s">
        <v>70</v>
      </c>
      <c r="R216" s="146" t="s">
        <v>109</v>
      </c>
      <c r="S216" s="146" t="s">
        <v>52</v>
      </c>
      <c r="T216" s="146" t="s">
        <v>389</v>
      </c>
    </row>
    <row r="217" spans="1:20" ht="14.25" customHeight="1">
      <c r="A217" s="140">
        <v>617</v>
      </c>
      <c r="B217" s="132" t="s">
        <v>60</v>
      </c>
      <c r="C217" s="132" t="s">
        <v>398</v>
      </c>
      <c r="D217" s="141" t="s">
        <v>398</v>
      </c>
      <c r="E217" s="132">
        <v>10</v>
      </c>
      <c r="F217" s="132">
        <v>4</v>
      </c>
      <c r="G217" s="142">
        <v>0.64</v>
      </c>
      <c r="H217" s="142">
        <v>0.20371800000000001</v>
      </c>
      <c r="I217" s="143" t="s">
        <v>398</v>
      </c>
      <c r="J217" s="143">
        <v>0</v>
      </c>
      <c r="K217" s="144">
        <v>2149306.1351000001</v>
      </c>
      <c r="L217" s="144">
        <v>5067095.0752999997</v>
      </c>
      <c r="M217" s="132">
        <v>3.2594999999999999E-2</v>
      </c>
      <c r="N217" s="132">
        <v>0.247721</v>
      </c>
      <c r="O217" s="141">
        <v>0.76</v>
      </c>
      <c r="P217" s="145">
        <v>0</v>
      </c>
      <c r="Q217" s="146" t="s">
        <v>231</v>
      </c>
      <c r="R217" s="146" t="s">
        <v>109</v>
      </c>
      <c r="S217" s="146" t="s">
        <v>52</v>
      </c>
      <c r="T217" s="146" t="s">
        <v>324</v>
      </c>
    </row>
    <row r="218" spans="1:20" ht="14.25" customHeight="1">
      <c r="A218" s="140">
        <v>619</v>
      </c>
      <c r="B218" s="132" t="s">
        <v>19</v>
      </c>
      <c r="C218" s="132" t="s">
        <v>335</v>
      </c>
      <c r="D218" s="141" t="s">
        <v>20</v>
      </c>
      <c r="E218" s="132">
        <v>11</v>
      </c>
      <c r="F218" s="132">
        <v>4</v>
      </c>
      <c r="G218" s="142">
        <v>0.52</v>
      </c>
      <c r="H218" s="142">
        <v>0.165521</v>
      </c>
      <c r="I218" s="143">
        <v>7</v>
      </c>
      <c r="J218" s="143">
        <v>3.5</v>
      </c>
      <c r="K218" s="144">
        <v>2149282.6444000001</v>
      </c>
      <c r="L218" s="144">
        <v>5067109.0729999999</v>
      </c>
      <c r="M218" s="132">
        <v>2.1517999999999999E-2</v>
      </c>
      <c r="N218" s="132">
        <v>0.17988799999999999</v>
      </c>
      <c r="O218" s="141">
        <v>0.76</v>
      </c>
      <c r="P218" s="145">
        <v>38.48451</v>
      </c>
      <c r="Q218" s="146" t="s">
        <v>398</v>
      </c>
      <c r="R218" s="146" t="s">
        <v>109</v>
      </c>
      <c r="S218" s="146" t="s">
        <v>52</v>
      </c>
      <c r="T218" s="146" t="s">
        <v>389</v>
      </c>
    </row>
    <row r="219" spans="1:20" ht="14.25" customHeight="1">
      <c r="A219" s="140">
        <v>628</v>
      </c>
      <c r="B219" s="132" t="s">
        <v>107</v>
      </c>
      <c r="C219" s="132" t="s">
        <v>355</v>
      </c>
      <c r="D219" s="141" t="s">
        <v>31</v>
      </c>
      <c r="E219" s="132">
        <v>10</v>
      </c>
      <c r="F219" s="132">
        <v>4</v>
      </c>
      <c r="G219" s="142">
        <v>1.05</v>
      </c>
      <c r="H219" s="142">
        <v>0.33422499999999999</v>
      </c>
      <c r="I219" s="143">
        <v>12</v>
      </c>
      <c r="J219" s="143">
        <v>6</v>
      </c>
      <c r="K219" s="144">
        <v>2149239.2242999999</v>
      </c>
      <c r="L219" s="144">
        <v>5067143.6032999996</v>
      </c>
      <c r="M219" s="132">
        <v>8.7734000000000006E-2</v>
      </c>
      <c r="N219" s="132">
        <v>0.66678000000000004</v>
      </c>
      <c r="O219" s="141">
        <v>0.76</v>
      </c>
      <c r="P219" s="145">
        <v>113.097336</v>
      </c>
      <c r="Q219" s="146" t="s">
        <v>398</v>
      </c>
      <c r="R219" s="146" t="s">
        <v>109</v>
      </c>
      <c r="S219" s="146" t="s">
        <v>52</v>
      </c>
      <c r="T219" s="146" t="s">
        <v>389</v>
      </c>
    </row>
    <row r="220" spans="1:20" ht="14.25" customHeight="1">
      <c r="A220" s="140">
        <v>629</v>
      </c>
      <c r="B220" s="132" t="s">
        <v>168</v>
      </c>
      <c r="C220" s="132" t="s">
        <v>347</v>
      </c>
      <c r="D220" s="141" t="s">
        <v>169</v>
      </c>
      <c r="E220" s="132">
        <v>6</v>
      </c>
      <c r="F220" s="132">
        <v>2</v>
      </c>
      <c r="G220" s="142">
        <v>0.3</v>
      </c>
      <c r="H220" s="142">
        <v>9.5492999999999995E-2</v>
      </c>
      <c r="I220" s="143">
        <v>5</v>
      </c>
      <c r="J220" s="143">
        <v>2.5</v>
      </c>
      <c r="K220" s="144">
        <v>2149234.0189999999</v>
      </c>
      <c r="L220" s="144">
        <v>5067144.9165000003</v>
      </c>
      <c r="M220" s="132">
        <v>7.162E-3</v>
      </c>
      <c r="N220" s="132">
        <v>3.2659000000000001E-2</v>
      </c>
      <c r="O220" s="141">
        <v>0.76</v>
      </c>
      <c r="P220" s="145">
        <v>19.634954</v>
      </c>
      <c r="Q220" s="146" t="s">
        <v>398</v>
      </c>
      <c r="R220" s="146" t="s">
        <v>109</v>
      </c>
      <c r="S220" s="146" t="s">
        <v>52</v>
      </c>
      <c r="T220" s="146" t="s">
        <v>389</v>
      </c>
    </row>
    <row r="221" spans="1:20" ht="14.25" customHeight="1">
      <c r="A221" s="140">
        <v>630</v>
      </c>
      <c r="B221" s="132" t="s">
        <v>30</v>
      </c>
      <c r="C221" s="132" t="s">
        <v>349</v>
      </c>
      <c r="D221" s="141" t="s">
        <v>31</v>
      </c>
      <c r="E221" s="132">
        <v>12</v>
      </c>
      <c r="F221" s="132">
        <v>4</v>
      </c>
      <c r="G221" s="142">
        <v>3.2</v>
      </c>
      <c r="H221" s="142">
        <v>1.0185919999999999</v>
      </c>
      <c r="I221" s="143">
        <v>12</v>
      </c>
      <c r="J221" s="143">
        <v>6</v>
      </c>
      <c r="K221" s="144">
        <v>2149233.3906999999</v>
      </c>
      <c r="L221" s="144">
        <v>5067139.5674999999</v>
      </c>
      <c r="M221" s="132">
        <v>0.81487299999999996</v>
      </c>
      <c r="N221" s="132">
        <v>7.4316449999999996</v>
      </c>
      <c r="O221" s="141">
        <v>0.76</v>
      </c>
      <c r="P221" s="145">
        <v>113.097336</v>
      </c>
      <c r="Q221" s="146" t="s">
        <v>238</v>
      </c>
      <c r="R221" s="146" t="s">
        <v>109</v>
      </c>
      <c r="S221" s="146" t="s">
        <v>52</v>
      </c>
      <c r="T221" s="146" t="s">
        <v>389</v>
      </c>
    </row>
    <row r="222" spans="1:20" ht="14.25" customHeight="1">
      <c r="A222" s="140">
        <v>631</v>
      </c>
      <c r="B222" s="132" t="s">
        <v>19</v>
      </c>
      <c r="C222" s="132" t="s">
        <v>335</v>
      </c>
      <c r="D222" s="141" t="s">
        <v>20</v>
      </c>
      <c r="E222" s="132">
        <v>10</v>
      </c>
      <c r="F222" s="132">
        <v>3</v>
      </c>
      <c r="G222" s="142">
        <v>0.76</v>
      </c>
      <c r="H222" s="142">
        <v>0.24191599999999999</v>
      </c>
      <c r="I222" s="143">
        <v>9</v>
      </c>
      <c r="J222" s="143">
        <v>4.5</v>
      </c>
      <c r="K222" s="144">
        <v>2149227.4369000001</v>
      </c>
      <c r="L222" s="144">
        <v>5067171.1255000001</v>
      </c>
      <c r="M222" s="132">
        <v>4.5963999999999998E-2</v>
      </c>
      <c r="N222" s="132">
        <v>0.34932600000000003</v>
      </c>
      <c r="O222" s="141">
        <v>0.76</v>
      </c>
      <c r="P222" s="145">
        <v>63.617251000000003</v>
      </c>
      <c r="Q222" s="146" t="s">
        <v>398</v>
      </c>
      <c r="R222" s="146" t="s">
        <v>109</v>
      </c>
      <c r="S222" s="146" t="s">
        <v>52</v>
      </c>
      <c r="T222" s="146" t="s">
        <v>389</v>
      </c>
    </row>
    <row r="223" spans="1:20" ht="14.25" customHeight="1">
      <c r="A223" s="140">
        <v>633</v>
      </c>
      <c r="B223" s="132" t="s">
        <v>60</v>
      </c>
      <c r="C223" s="132" t="s">
        <v>398</v>
      </c>
      <c r="D223" s="141" t="s">
        <v>398</v>
      </c>
      <c r="E223" s="132">
        <v>16</v>
      </c>
      <c r="F223" s="132">
        <v>9</v>
      </c>
      <c r="G223" s="142">
        <v>1</v>
      </c>
      <c r="H223" s="142">
        <v>0.31830999999999998</v>
      </c>
      <c r="I223" s="143" t="s">
        <v>398</v>
      </c>
      <c r="J223" s="143">
        <v>0</v>
      </c>
      <c r="K223" s="144">
        <v>2149221.7974</v>
      </c>
      <c r="L223" s="144">
        <v>5067167.9446</v>
      </c>
      <c r="M223" s="132">
        <v>7.9576999999999995E-2</v>
      </c>
      <c r="N223" s="132">
        <v>0.96766200000000002</v>
      </c>
      <c r="O223" s="141">
        <v>0.76</v>
      </c>
      <c r="P223" s="146">
        <v>0</v>
      </c>
      <c r="Q223" s="146" t="s">
        <v>398</v>
      </c>
      <c r="R223" s="146" t="s">
        <v>109</v>
      </c>
      <c r="S223" s="146" t="s">
        <v>52</v>
      </c>
      <c r="T223" s="146" t="s">
        <v>324</v>
      </c>
    </row>
    <row r="224" spans="1:20" ht="14.25" customHeight="1">
      <c r="A224" s="140">
        <v>635</v>
      </c>
      <c r="B224" s="132" t="s">
        <v>38</v>
      </c>
      <c r="C224" s="132" t="s">
        <v>365</v>
      </c>
      <c r="D224" s="141" t="s">
        <v>39</v>
      </c>
      <c r="E224" s="132">
        <v>12</v>
      </c>
      <c r="F224" s="132">
        <v>4</v>
      </c>
      <c r="G224" s="142">
        <v>0.85</v>
      </c>
      <c r="H224" s="142">
        <v>0.270563</v>
      </c>
      <c r="I224" s="143">
        <v>10</v>
      </c>
      <c r="J224" s="143">
        <v>5</v>
      </c>
      <c r="K224" s="144">
        <v>2149215.7711999998</v>
      </c>
      <c r="L224" s="144">
        <v>5067165.3558</v>
      </c>
      <c r="M224" s="132">
        <v>5.7494999999999997E-2</v>
      </c>
      <c r="N224" s="132">
        <v>0.52435200000000004</v>
      </c>
      <c r="O224" s="141">
        <v>0.76</v>
      </c>
      <c r="P224" s="146">
        <v>78.539816000000002</v>
      </c>
      <c r="Q224" s="146" t="s">
        <v>398</v>
      </c>
      <c r="R224" s="146" t="s">
        <v>109</v>
      </c>
      <c r="S224" s="146" t="s">
        <v>52</v>
      </c>
      <c r="T224" s="146" t="s">
        <v>389</v>
      </c>
    </row>
    <row r="225" spans="1:20" ht="14.25" customHeight="1">
      <c r="A225" s="140">
        <v>636</v>
      </c>
      <c r="B225" s="132" t="s">
        <v>26</v>
      </c>
      <c r="C225" s="132" t="s">
        <v>357</v>
      </c>
      <c r="D225" s="141" t="s">
        <v>326</v>
      </c>
      <c r="E225" s="132">
        <v>10</v>
      </c>
      <c r="F225" s="132">
        <v>5</v>
      </c>
      <c r="G225" s="142">
        <v>0.36</v>
      </c>
      <c r="H225" s="142">
        <v>0.114592</v>
      </c>
      <c r="I225" s="143">
        <v>8</v>
      </c>
      <c r="J225" s="143">
        <v>4</v>
      </c>
      <c r="K225" s="144">
        <v>2149207.6998000001</v>
      </c>
      <c r="L225" s="144">
        <v>5067173.1266999999</v>
      </c>
      <c r="M225" s="132">
        <v>1.0312999999999999E-2</v>
      </c>
      <c r="N225" s="132">
        <v>7.8381000000000006E-2</v>
      </c>
      <c r="O225" s="141">
        <v>0.76</v>
      </c>
      <c r="P225" s="146">
        <v>50.265481999999999</v>
      </c>
      <c r="Q225" s="146" t="s">
        <v>398</v>
      </c>
      <c r="R225" s="146" t="s">
        <v>109</v>
      </c>
      <c r="S225" s="146" t="s">
        <v>52</v>
      </c>
      <c r="T225" s="146" t="s">
        <v>389</v>
      </c>
    </row>
    <row r="226" spans="1:20" ht="14.25" customHeight="1">
      <c r="A226" s="140">
        <v>637</v>
      </c>
      <c r="B226" s="132" t="s">
        <v>38</v>
      </c>
      <c r="C226" s="132" t="s">
        <v>365</v>
      </c>
      <c r="D226" s="141" t="s">
        <v>39</v>
      </c>
      <c r="E226" s="132">
        <v>12</v>
      </c>
      <c r="F226" s="132">
        <v>5</v>
      </c>
      <c r="G226" s="142">
        <v>0.92</v>
      </c>
      <c r="H226" s="142">
        <v>0.29284500000000002</v>
      </c>
      <c r="I226" s="143">
        <v>7</v>
      </c>
      <c r="J226" s="143">
        <v>3.5</v>
      </c>
      <c r="K226" s="144">
        <v>2149204.14</v>
      </c>
      <c r="L226" s="144">
        <v>5067175.4095000001</v>
      </c>
      <c r="M226" s="132">
        <v>6.7353999999999997E-2</v>
      </c>
      <c r="N226" s="132">
        <v>0.61427200000000004</v>
      </c>
      <c r="O226" s="141">
        <v>0.76</v>
      </c>
      <c r="P226" s="146">
        <v>38.48451</v>
      </c>
      <c r="Q226" s="146" t="s">
        <v>398</v>
      </c>
      <c r="R226" s="146" t="s">
        <v>109</v>
      </c>
      <c r="S226" s="146" t="s">
        <v>52</v>
      </c>
      <c r="T226" s="146" t="s">
        <v>389</v>
      </c>
    </row>
    <row r="227" spans="1:20" ht="14.25" customHeight="1">
      <c r="A227" s="140">
        <v>638</v>
      </c>
      <c r="B227" s="132" t="s">
        <v>26</v>
      </c>
      <c r="C227" s="132" t="s">
        <v>357</v>
      </c>
      <c r="D227" s="141" t="s">
        <v>326</v>
      </c>
      <c r="E227" s="132">
        <v>12</v>
      </c>
      <c r="F227" s="132">
        <v>5</v>
      </c>
      <c r="G227" s="142">
        <v>1.23</v>
      </c>
      <c r="H227" s="142">
        <v>0.39152100000000001</v>
      </c>
      <c r="I227" s="143">
        <v>10</v>
      </c>
      <c r="J227" s="143">
        <v>5</v>
      </c>
      <c r="K227" s="144">
        <v>2149195.6606999999</v>
      </c>
      <c r="L227" s="144">
        <v>5067175.0290000001</v>
      </c>
      <c r="M227" s="132">
        <v>0.120393</v>
      </c>
      <c r="N227" s="132">
        <v>1.097982</v>
      </c>
      <c r="O227" s="141">
        <v>0.76</v>
      </c>
      <c r="P227" s="146">
        <v>78.539816000000002</v>
      </c>
      <c r="Q227" s="146" t="s">
        <v>398</v>
      </c>
      <c r="R227" s="146" t="s">
        <v>109</v>
      </c>
      <c r="S227" s="146" t="s">
        <v>52</v>
      </c>
      <c r="T227" s="146" t="s">
        <v>389</v>
      </c>
    </row>
    <row r="228" spans="1:20" ht="14.25" customHeight="1">
      <c r="A228" s="140">
        <v>639</v>
      </c>
      <c r="B228" s="132" t="s">
        <v>38</v>
      </c>
      <c r="C228" s="132" t="s">
        <v>365</v>
      </c>
      <c r="D228" s="141" t="s">
        <v>39</v>
      </c>
      <c r="E228" s="132">
        <v>13</v>
      </c>
      <c r="F228" s="132">
        <v>5</v>
      </c>
      <c r="G228" s="142">
        <v>0.56000000000000005</v>
      </c>
      <c r="H228" s="142">
        <v>0.178254</v>
      </c>
      <c r="I228" s="143">
        <v>8</v>
      </c>
      <c r="J228" s="143">
        <v>4</v>
      </c>
      <c r="K228" s="144">
        <v>2149186.9621000001</v>
      </c>
      <c r="L228" s="144">
        <v>5067185.0005000001</v>
      </c>
      <c r="M228" s="132">
        <v>2.4955000000000001E-2</v>
      </c>
      <c r="N228" s="132">
        <v>0.24656</v>
      </c>
      <c r="O228" s="141">
        <v>0.76</v>
      </c>
      <c r="P228" s="146">
        <v>50.265481999999999</v>
      </c>
      <c r="Q228" s="146" t="s">
        <v>398</v>
      </c>
      <c r="R228" s="146" t="s">
        <v>109</v>
      </c>
      <c r="S228" s="146" t="s">
        <v>52</v>
      </c>
      <c r="T228" s="146" t="s">
        <v>389</v>
      </c>
    </row>
    <row r="229" spans="1:20" ht="14.25" customHeight="1">
      <c r="A229" s="140">
        <v>640</v>
      </c>
      <c r="B229" s="132" t="s">
        <v>30</v>
      </c>
      <c r="C229" s="132" t="s">
        <v>349</v>
      </c>
      <c r="D229" s="141" t="s">
        <v>31</v>
      </c>
      <c r="E229" s="132">
        <v>12</v>
      </c>
      <c r="F229" s="132">
        <v>6</v>
      </c>
      <c r="G229" s="142">
        <v>0.93</v>
      </c>
      <c r="H229" s="142">
        <v>0.29602800000000001</v>
      </c>
      <c r="I229" s="143">
        <v>10</v>
      </c>
      <c r="J229" s="143">
        <v>5</v>
      </c>
      <c r="K229" s="144">
        <v>2149181.2713000001</v>
      </c>
      <c r="L229" s="144">
        <v>5067181.4164000005</v>
      </c>
      <c r="M229" s="132">
        <v>6.8826999999999999E-2</v>
      </c>
      <c r="N229" s="132">
        <v>0.62769799999999998</v>
      </c>
      <c r="O229" s="141">
        <v>0.76</v>
      </c>
      <c r="P229" s="146">
        <v>78.539816000000002</v>
      </c>
      <c r="Q229" s="146" t="s">
        <v>398</v>
      </c>
      <c r="R229" s="146" t="s">
        <v>109</v>
      </c>
      <c r="S229" s="146" t="s">
        <v>52</v>
      </c>
      <c r="T229" s="146" t="s">
        <v>389</v>
      </c>
    </row>
    <row r="230" spans="1:20" ht="14.25" customHeight="1">
      <c r="A230" s="140">
        <v>641</v>
      </c>
      <c r="B230" s="132" t="s">
        <v>38</v>
      </c>
      <c r="C230" s="132" t="s">
        <v>365</v>
      </c>
      <c r="D230" s="141" t="s">
        <v>39</v>
      </c>
      <c r="E230" s="132">
        <v>12</v>
      </c>
      <c r="F230" s="132">
        <v>5</v>
      </c>
      <c r="G230" s="142">
        <v>1.05</v>
      </c>
      <c r="H230" s="142">
        <v>0.33422499999999999</v>
      </c>
      <c r="I230" s="143">
        <v>10</v>
      </c>
      <c r="J230" s="143">
        <v>5</v>
      </c>
      <c r="K230" s="144">
        <v>2149174.1083999998</v>
      </c>
      <c r="L230" s="144">
        <v>5067184.2298999997</v>
      </c>
      <c r="M230" s="132">
        <v>8.7734000000000006E-2</v>
      </c>
      <c r="N230" s="132">
        <v>0.80013599999999996</v>
      </c>
      <c r="O230" s="141">
        <v>0.76</v>
      </c>
      <c r="P230" s="146">
        <v>78.539816000000002</v>
      </c>
      <c r="Q230" s="146" t="s">
        <v>398</v>
      </c>
      <c r="R230" s="146" t="s">
        <v>109</v>
      </c>
      <c r="S230" s="146" t="s">
        <v>52</v>
      </c>
      <c r="T230" s="146" t="s">
        <v>389</v>
      </c>
    </row>
    <row r="231" spans="1:20" ht="14.25" customHeight="1">
      <c r="A231" s="140">
        <v>642</v>
      </c>
      <c r="B231" s="132" t="s">
        <v>38</v>
      </c>
      <c r="C231" s="132" t="s">
        <v>365</v>
      </c>
      <c r="D231" s="141" t="s">
        <v>39</v>
      </c>
      <c r="E231" s="132">
        <v>12</v>
      </c>
      <c r="F231" s="132">
        <v>7</v>
      </c>
      <c r="G231" s="142">
        <v>0.78</v>
      </c>
      <c r="H231" s="142">
        <v>0.248282</v>
      </c>
      <c r="I231" s="143">
        <v>9</v>
      </c>
      <c r="J231" s="143">
        <v>4.5</v>
      </c>
      <c r="K231" s="144">
        <v>2149172.4010000001</v>
      </c>
      <c r="L231" s="144">
        <v>5067185.4316999996</v>
      </c>
      <c r="M231" s="132">
        <v>4.8415E-2</v>
      </c>
      <c r="N231" s="132">
        <v>0.44154399999999999</v>
      </c>
      <c r="O231" s="141">
        <v>0.76</v>
      </c>
      <c r="P231" s="146">
        <v>63.617251000000003</v>
      </c>
      <c r="Q231" s="146" t="s">
        <v>398</v>
      </c>
      <c r="R231" s="146" t="s">
        <v>109</v>
      </c>
      <c r="S231" s="146" t="s">
        <v>52</v>
      </c>
      <c r="T231" s="146" t="s">
        <v>389</v>
      </c>
    </row>
    <row r="232" spans="1:20" ht="14.25" customHeight="1">
      <c r="A232" s="140">
        <v>643</v>
      </c>
      <c r="B232" s="132" t="s">
        <v>38</v>
      </c>
      <c r="C232" s="132" t="s">
        <v>365</v>
      </c>
      <c r="D232" s="141" t="s">
        <v>39</v>
      </c>
      <c r="E232" s="132">
        <v>12</v>
      </c>
      <c r="F232" s="132">
        <v>7</v>
      </c>
      <c r="G232" s="142">
        <v>0.56999999999999995</v>
      </c>
      <c r="H232" s="142">
        <v>0.18143699999999999</v>
      </c>
      <c r="I232" s="143">
        <v>8</v>
      </c>
      <c r="J232" s="143">
        <v>4</v>
      </c>
      <c r="K232" s="144">
        <v>2149171.9770999998</v>
      </c>
      <c r="L232" s="144">
        <v>5067186.4798999997</v>
      </c>
      <c r="M232" s="132">
        <v>2.5855E-2</v>
      </c>
      <c r="N232" s="132">
        <v>0.235795</v>
      </c>
      <c r="O232" s="141">
        <v>0.76</v>
      </c>
      <c r="P232" s="146">
        <v>50.265481999999999</v>
      </c>
      <c r="Q232" s="146" t="s">
        <v>398</v>
      </c>
      <c r="R232" s="146" t="s">
        <v>109</v>
      </c>
      <c r="S232" s="146" t="s">
        <v>52</v>
      </c>
      <c r="T232" s="146" t="s">
        <v>389</v>
      </c>
    </row>
    <row r="233" spans="1:20" ht="14.25" customHeight="1">
      <c r="A233" s="140">
        <v>645</v>
      </c>
      <c r="B233" s="132" t="s">
        <v>38</v>
      </c>
      <c r="C233" s="132" t="s">
        <v>365</v>
      </c>
      <c r="D233" s="141" t="s">
        <v>39</v>
      </c>
      <c r="E233" s="132">
        <v>12</v>
      </c>
      <c r="F233" s="132">
        <v>6</v>
      </c>
      <c r="G233" s="142">
        <v>0.78</v>
      </c>
      <c r="H233" s="142">
        <v>0.248282</v>
      </c>
      <c r="I233" s="143">
        <v>7</v>
      </c>
      <c r="J233" s="143">
        <v>3.5</v>
      </c>
      <c r="K233" s="144">
        <v>2149168.8634000001</v>
      </c>
      <c r="L233" s="144">
        <v>5067179.0642999997</v>
      </c>
      <c r="M233" s="132">
        <v>4.8415E-2</v>
      </c>
      <c r="N233" s="132">
        <v>0.44154399999999999</v>
      </c>
      <c r="O233" s="141">
        <v>0.76</v>
      </c>
      <c r="P233" s="146">
        <v>38.48451</v>
      </c>
      <c r="Q233" s="146" t="s">
        <v>398</v>
      </c>
      <c r="R233" s="146" t="s">
        <v>109</v>
      </c>
      <c r="S233" s="146" t="s">
        <v>52</v>
      </c>
      <c r="T233" s="146" t="s">
        <v>389</v>
      </c>
    </row>
    <row r="234" spans="1:20" ht="14.25" customHeight="1">
      <c r="A234" s="140">
        <v>646</v>
      </c>
      <c r="B234" s="132" t="s">
        <v>26</v>
      </c>
      <c r="C234" s="132" t="s">
        <v>357</v>
      </c>
      <c r="D234" s="141" t="s">
        <v>326</v>
      </c>
      <c r="E234" s="132">
        <v>9</v>
      </c>
      <c r="F234" s="132">
        <v>5</v>
      </c>
      <c r="G234" s="142">
        <v>0.36</v>
      </c>
      <c r="H234" s="142">
        <v>0.114592</v>
      </c>
      <c r="I234" s="143">
        <v>10</v>
      </c>
      <c r="J234" s="143">
        <v>5</v>
      </c>
      <c r="K234" s="144">
        <v>2149169.2456999999</v>
      </c>
      <c r="L234" s="144">
        <v>5067176.2142000003</v>
      </c>
      <c r="M234" s="132">
        <v>1.0312999999999999E-2</v>
      </c>
      <c r="N234" s="132">
        <v>7.0542999999999995E-2</v>
      </c>
      <c r="O234" s="141">
        <v>0.76</v>
      </c>
      <c r="P234" s="146">
        <v>78.539816000000002</v>
      </c>
      <c r="Q234" s="146" t="s">
        <v>398</v>
      </c>
      <c r="R234" s="146" t="s">
        <v>109</v>
      </c>
      <c r="S234" s="146" t="s">
        <v>52</v>
      </c>
      <c r="T234" s="146" t="s">
        <v>389</v>
      </c>
    </row>
    <row r="235" spans="1:20" ht="14.25" customHeight="1">
      <c r="A235" s="133">
        <v>647</v>
      </c>
      <c r="B235" s="134" t="s">
        <v>50</v>
      </c>
      <c r="C235" s="134" t="s">
        <v>373</v>
      </c>
      <c r="D235" s="134" t="s">
        <v>326</v>
      </c>
      <c r="E235" s="134">
        <v>10</v>
      </c>
      <c r="F235" s="134">
        <v>4</v>
      </c>
      <c r="G235" s="147">
        <v>1.1299999999999999</v>
      </c>
      <c r="H235" s="147">
        <v>0.35969000000000001</v>
      </c>
      <c r="I235" s="134">
        <v>11</v>
      </c>
      <c r="J235" s="134">
        <v>5.5</v>
      </c>
      <c r="K235" s="134">
        <v>2149165.1313</v>
      </c>
      <c r="L235" s="134">
        <v>5067169.9671999998</v>
      </c>
      <c r="M235" s="134">
        <v>0.10161199999999999</v>
      </c>
      <c r="N235" s="134">
        <v>0.77225500000000002</v>
      </c>
      <c r="O235" s="134">
        <v>0.76</v>
      </c>
      <c r="P235" s="145">
        <v>95.033178000000007</v>
      </c>
      <c r="Q235" s="145" t="s">
        <v>398</v>
      </c>
      <c r="R235" s="145" t="s">
        <v>109</v>
      </c>
      <c r="S235" s="145" t="s">
        <v>52</v>
      </c>
      <c r="T235" s="145" t="s">
        <v>389</v>
      </c>
    </row>
    <row r="236" spans="1:20" ht="14.25" customHeight="1">
      <c r="A236" s="140">
        <v>648</v>
      </c>
      <c r="B236" s="132" t="s">
        <v>26</v>
      </c>
      <c r="C236" s="132" t="s">
        <v>357</v>
      </c>
      <c r="D236" s="141" t="s">
        <v>326</v>
      </c>
      <c r="E236" s="132">
        <v>12</v>
      </c>
      <c r="F236" s="132">
        <v>8</v>
      </c>
      <c r="G236" s="142">
        <v>1.37</v>
      </c>
      <c r="H236" s="142">
        <v>0.436085</v>
      </c>
      <c r="I236" s="143">
        <v>10</v>
      </c>
      <c r="J236" s="143">
        <v>5</v>
      </c>
      <c r="K236" s="144">
        <v>2149172.7837</v>
      </c>
      <c r="L236" s="144">
        <v>5067161.3153999997</v>
      </c>
      <c r="M236" s="132">
        <v>0.14935899999999999</v>
      </c>
      <c r="N236" s="132">
        <v>1.3621540000000001</v>
      </c>
      <c r="O236" s="141">
        <v>0.76</v>
      </c>
      <c r="P236" s="146">
        <v>78.539816000000002</v>
      </c>
      <c r="Q236" s="146" t="s">
        <v>398</v>
      </c>
      <c r="R236" s="146" t="s">
        <v>109</v>
      </c>
      <c r="S236" s="146" t="s">
        <v>52</v>
      </c>
      <c r="T236" s="146" t="s">
        <v>389</v>
      </c>
    </row>
    <row r="237" spans="1:20" ht="14.25" customHeight="1">
      <c r="A237" s="140">
        <v>649</v>
      </c>
      <c r="B237" s="132" t="s">
        <v>138</v>
      </c>
      <c r="C237" s="132" t="s">
        <v>341</v>
      </c>
      <c r="D237" s="141" t="s">
        <v>95</v>
      </c>
      <c r="E237" s="132">
        <v>12</v>
      </c>
      <c r="F237" s="132">
        <v>7</v>
      </c>
      <c r="G237" s="142">
        <v>1.1299999999999999</v>
      </c>
      <c r="H237" s="142">
        <v>0.35969000000000001</v>
      </c>
      <c r="I237" s="143">
        <v>12</v>
      </c>
      <c r="J237" s="143">
        <v>6</v>
      </c>
      <c r="K237" s="144">
        <v>2149172.0125000002</v>
      </c>
      <c r="L237" s="144">
        <v>5067158.6923000002</v>
      </c>
      <c r="M237" s="132">
        <v>0.10161199999999999</v>
      </c>
      <c r="N237" s="132">
        <v>0.92670600000000003</v>
      </c>
      <c r="O237" s="141">
        <v>0.76</v>
      </c>
      <c r="P237" s="146">
        <v>113.097336</v>
      </c>
      <c r="Q237" s="146" t="s">
        <v>398</v>
      </c>
      <c r="R237" s="146" t="s">
        <v>109</v>
      </c>
      <c r="S237" s="146" t="s">
        <v>52</v>
      </c>
      <c r="T237" s="146" t="s">
        <v>389</v>
      </c>
    </row>
    <row r="238" spans="1:20" ht="14.25" customHeight="1">
      <c r="A238" s="140">
        <v>654</v>
      </c>
      <c r="B238" s="132" t="s">
        <v>26</v>
      </c>
      <c r="C238" s="132" t="s">
        <v>357</v>
      </c>
      <c r="D238" s="141" t="s">
        <v>326</v>
      </c>
      <c r="E238" s="132">
        <v>10</v>
      </c>
      <c r="F238" s="132">
        <v>4</v>
      </c>
      <c r="G238" s="142">
        <v>1.1499999999999999</v>
      </c>
      <c r="H238" s="142">
        <v>0.36605599999999999</v>
      </c>
      <c r="I238" s="143">
        <v>9</v>
      </c>
      <c r="J238" s="143">
        <v>4.5</v>
      </c>
      <c r="K238" s="144">
        <v>2149197.301</v>
      </c>
      <c r="L238" s="144">
        <v>5067144.1584000001</v>
      </c>
      <c r="M238" s="132">
        <v>0.105241</v>
      </c>
      <c r="N238" s="132">
        <v>0.79983300000000002</v>
      </c>
      <c r="O238" s="141">
        <v>0.76</v>
      </c>
      <c r="P238" s="146">
        <v>63.617251000000003</v>
      </c>
      <c r="Q238" s="146" t="s">
        <v>398</v>
      </c>
      <c r="R238" s="146" t="s">
        <v>109</v>
      </c>
      <c r="S238" s="146" t="s">
        <v>52</v>
      </c>
      <c r="T238" s="146" t="s">
        <v>389</v>
      </c>
    </row>
    <row r="239" spans="1:20" ht="14.25" customHeight="1">
      <c r="A239" s="140">
        <v>655</v>
      </c>
      <c r="B239" s="132" t="s">
        <v>26</v>
      </c>
      <c r="C239" s="132" t="s">
        <v>357</v>
      </c>
      <c r="D239" s="141" t="s">
        <v>326</v>
      </c>
      <c r="E239" s="132">
        <v>12</v>
      </c>
      <c r="F239" s="132">
        <v>6</v>
      </c>
      <c r="G239" s="142">
        <v>2.2799999999999998</v>
      </c>
      <c r="H239" s="142">
        <v>0.72574700000000003</v>
      </c>
      <c r="I239" s="143">
        <v>9</v>
      </c>
      <c r="J239" s="143">
        <v>4.5</v>
      </c>
      <c r="K239" s="144">
        <v>2149219.9616</v>
      </c>
      <c r="L239" s="144">
        <v>5067140.0344000002</v>
      </c>
      <c r="M239" s="132">
        <v>0.41367599999999999</v>
      </c>
      <c r="N239" s="132">
        <v>3.7727210000000002</v>
      </c>
      <c r="O239" s="141">
        <v>0.76</v>
      </c>
      <c r="P239" s="146">
        <v>63.617251000000003</v>
      </c>
      <c r="Q239" s="146" t="s">
        <v>242</v>
      </c>
      <c r="R239" s="146" t="s">
        <v>109</v>
      </c>
      <c r="S239" s="146" t="s">
        <v>52</v>
      </c>
      <c r="T239" s="146" t="s">
        <v>389</v>
      </c>
    </row>
    <row r="240" spans="1:20" ht="14.25" customHeight="1">
      <c r="A240" s="140">
        <v>656</v>
      </c>
      <c r="B240" s="132" t="s">
        <v>132</v>
      </c>
      <c r="C240" s="132" t="s">
        <v>372</v>
      </c>
      <c r="D240" s="141" t="s">
        <v>326</v>
      </c>
      <c r="E240" s="132">
        <v>10</v>
      </c>
      <c r="F240" s="132">
        <v>5</v>
      </c>
      <c r="G240" s="142">
        <v>2.15</v>
      </c>
      <c r="H240" s="142">
        <v>0.68436600000000003</v>
      </c>
      <c r="I240" s="143">
        <v>12</v>
      </c>
      <c r="J240" s="143">
        <v>6</v>
      </c>
      <c r="K240" s="144">
        <v>2149214.2982999999</v>
      </c>
      <c r="L240" s="144">
        <v>5067117.2969000004</v>
      </c>
      <c r="M240" s="132">
        <v>0.36784699999999998</v>
      </c>
      <c r="N240" s="132">
        <v>2.795636</v>
      </c>
      <c r="O240" s="141">
        <v>0.76</v>
      </c>
      <c r="P240" s="146">
        <v>113.097336</v>
      </c>
      <c r="Q240" s="146" t="s">
        <v>243</v>
      </c>
      <c r="R240" s="146" t="s">
        <v>109</v>
      </c>
      <c r="S240" s="146" t="s">
        <v>52</v>
      </c>
      <c r="T240" s="146" t="s">
        <v>389</v>
      </c>
    </row>
    <row r="241" spans="1:20" ht="14.25" customHeight="1">
      <c r="A241" s="140">
        <v>657</v>
      </c>
      <c r="B241" s="132" t="s">
        <v>96</v>
      </c>
      <c r="C241" s="132" t="s">
        <v>348</v>
      </c>
      <c r="D241" s="141" t="s">
        <v>37</v>
      </c>
      <c r="E241" s="132">
        <v>12</v>
      </c>
      <c r="F241" s="132">
        <v>6</v>
      </c>
      <c r="G241" s="142">
        <v>1.46</v>
      </c>
      <c r="H241" s="142">
        <v>0.46473199999999998</v>
      </c>
      <c r="I241" s="143">
        <v>10</v>
      </c>
      <c r="J241" s="143">
        <v>5</v>
      </c>
      <c r="K241" s="144">
        <v>2149211.9868000001</v>
      </c>
      <c r="L241" s="144">
        <v>5067103.0398000004</v>
      </c>
      <c r="M241" s="132">
        <v>0.169627</v>
      </c>
      <c r="N241" s="132">
        <v>1.5470010000000001</v>
      </c>
      <c r="O241" s="141">
        <v>0.76</v>
      </c>
      <c r="P241" s="146">
        <v>78.539816000000002</v>
      </c>
      <c r="Q241" s="146" t="s">
        <v>244</v>
      </c>
      <c r="R241" s="146" t="s">
        <v>109</v>
      </c>
      <c r="S241" s="146" t="s">
        <v>52</v>
      </c>
      <c r="T241" s="146" t="s">
        <v>389</v>
      </c>
    </row>
    <row r="242" spans="1:20" ht="14.25" customHeight="1">
      <c r="A242" s="140">
        <v>658</v>
      </c>
      <c r="B242" s="132" t="s">
        <v>27</v>
      </c>
      <c r="C242" s="132" t="s">
        <v>343</v>
      </c>
      <c r="D242" s="141" t="s">
        <v>326</v>
      </c>
      <c r="E242" s="132">
        <v>10</v>
      </c>
      <c r="F242" s="132">
        <v>4</v>
      </c>
      <c r="G242" s="142">
        <v>1.49</v>
      </c>
      <c r="H242" s="142">
        <v>0.47428199999999998</v>
      </c>
      <c r="I242" s="143">
        <v>12</v>
      </c>
      <c r="J242" s="143">
        <v>6</v>
      </c>
      <c r="K242" s="144">
        <v>2149186.9657999999</v>
      </c>
      <c r="L242" s="144">
        <v>5067115.7358999997</v>
      </c>
      <c r="M242" s="132">
        <v>0.17666999999999999</v>
      </c>
      <c r="N242" s="132">
        <v>1.342692</v>
      </c>
      <c r="O242" s="141">
        <v>0.76</v>
      </c>
      <c r="P242" s="146">
        <v>113.097336</v>
      </c>
      <c r="Q242" s="146" t="s">
        <v>398</v>
      </c>
      <c r="R242" s="146" t="s">
        <v>109</v>
      </c>
      <c r="S242" s="146" t="s">
        <v>52</v>
      </c>
      <c r="T242" s="146" t="s">
        <v>389</v>
      </c>
    </row>
    <row r="243" spans="1:20" ht="14.25" customHeight="1">
      <c r="A243" s="140">
        <v>659</v>
      </c>
      <c r="B243" s="132" t="s">
        <v>27</v>
      </c>
      <c r="C243" s="132" t="s">
        <v>343</v>
      </c>
      <c r="D243" s="141" t="s">
        <v>326</v>
      </c>
      <c r="E243" s="132">
        <v>10</v>
      </c>
      <c r="F243" s="132">
        <v>4</v>
      </c>
      <c r="G243" s="142">
        <v>0.3</v>
      </c>
      <c r="H243" s="142">
        <v>9.5492999999999995E-2</v>
      </c>
      <c r="I243" s="143">
        <v>6</v>
      </c>
      <c r="J243" s="143">
        <v>3</v>
      </c>
      <c r="K243" s="144">
        <v>2149185.2102999999</v>
      </c>
      <c r="L243" s="144">
        <v>5067114.5248999996</v>
      </c>
      <c r="M243" s="132">
        <v>7.162E-3</v>
      </c>
      <c r="N243" s="132">
        <v>5.4431E-2</v>
      </c>
      <c r="O243" s="141">
        <v>0.76</v>
      </c>
      <c r="P243" s="146">
        <v>28.274334</v>
      </c>
      <c r="Q243" s="146" t="s">
        <v>398</v>
      </c>
      <c r="R243" s="146" t="s">
        <v>109</v>
      </c>
      <c r="S243" s="146" t="s">
        <v>52</v>
      </c>
      <c r="T243" s="146" t="s">
        <v>389</v>
      </c>
    </row>
    <row r="244" spans="1:20" ht="14.25" customHeight="1">
      <c r="A244" s="140">
        <v>660</v>
      </c>
      <c r="B244" s="132" t="s">
        <v>27</v>
      </c>
      <c r="C244" s="132" t="s">
        <v>343</v>
      </c>
      <c r="D244" s="141" t="s">
        <v>326</v>
      </c>
      <c r="E244" s="132">
        <v>12</v>
      </c>
      <c r="F244" s="132">
        <v>6</v>
      </c>
      <c r="G244" s="142">
        <v>0.93</v>
      </c>
      <c r="H244" s="142">
        <v>0.29602800000000001</v>
      </c>
      <c r="I244" s="143">
        <v>10</v>
      </c>
      <c r="J244" s="143">
        <v>5</v>
      </c>
      <c r="K244" s="144">
        <v>2149182.7264999999</v>
      </c>
      <c r="L244" s="144">
        <v>5067114.9801000003</v>
      </c>
      <c r="M244" s="132">
        <v>6.8826999999999999E-2</v>
      </c>
      <c r="N244" s="132">
        <v>0.62769799999999998</v>
      </c>
      <c r="O244" s="141">
        <v>0.76</v>
      </c>
      <c r="P244" s="146">
        <v>78.539816000000002</v>
      </c>
      <c r="Q244" s="146" t="s">
        <v>398</v>
      </c>
      <c r="R244" s="146" t="s">
        <v>109</v>
      </c>
      <c r="S244" s="146" t="s">
        <v>52</v>
      </c>
      <c r="T244" s="146" t="s">
        <v>389</v>
      </c>
    </row>
    <row r="245" spans="1:20" ht="14.25" customHeight="1">
      <c r="A245" s="140">
        <v>666</v>
      </c>
      <c r="B245" s="132" t="s">
        <v>66</v>
      </c>
      <c r="C245" s="132" t="s">
        <v>356</v>
      </c>
      <c r="D245" s="141" t="s">
        <v>53</v>
      </c>
      <c r="E245" s="132">
        <v>12</v>
      </c>
      <c r="F245" s="132">
        <v>5</v>
      </c>
      <c r="G245" s="142">
        <v>0.75</v>
      </c>
      <c r="H245" s="142">
        <v>0.238732</v>
      </c>
      <c r="I245" s="143">
        <v>10</v>
      </c>
      <c r="J245" s="143">
        <v>5</v>
      </c>
      <c r="K245" s="144">
        <v>2149201.2848999999</v>
      </c>
      <c r="L245" s="144">
        <v>5067094.1622000001</v>
      </c>
      <c r="M245" s="132">
        <v>4.4762000000000003E-2</v>
      </c>
      <c r="N245" s="132">
        <v>0.40823199999999998</v>
      </c>
      <c r="O245" s="141">
        <v>0.76</v>
      </c>
      <c r="P245" s="146">
        <v>78.539816000000002</v>
      </c>
      <c r="Q245" s="146" t="s">
        <v>398</v>
      </c>
      <c r="R245" s="146" t="s">
        <v>109</v>
      </c>
      <c r="S245" s="146" t="s">
        <v>52</v>
      </c>
      <c r="T245" s="146" t="s">
        <v>389</v>
      </c>
    </row>
    <row r="246" spans="1:20" ht="14.25" customHeight="1">
      <c r="A246" s="140">
        <v>669</v>
      </c>
      <c r="B246" s="132" t="s">
        <v>107</v>
      </c>
      <c r="C246" s="132" t="s">
        <v>355</v>
      </c>
      <c r="D246" s="141" t="s">
        <v>31</v>
      </c>
      <c r="E246" s="132">
        <v>12</v>
      </c>
      <c r="F246" s="132">
        <v>5</v>
      </c>
      <c r="G246" s="142">
        <v>1.47</v>
      </c>
      <c r="H246" s="142">
        <v>0.467916</v>
      </c>
      <c r="I246" s="143">
        <v>10</v>
      </c>
      <c r="J246" s="143">
        <v>5</v>
      </c>
      <c r="K246" s="144">
        <v>2149197.0251000002</v>
      </c>
      <c r="L246" s="144">
        <v>5067073.7334000003</v>
      </c>
      <c r="M246" s="132">
        <v>0.171959</v>
      </c>
      <c r="N246" s="132">
        <v>1.5682659999999999</v>
      </c>
      <c r="O246" s="141">
        <v>0.76</v>
      </c>
      <c r="P246" s="146">
        <v>78.539816000000002</v>
      </c>
      <c r="Q246" s="146" t="s">
        <v>398</v>
      </c>
      <c r="R246" s="146" t="s">
        <v>109</v>
      </c>
      <c r="S246" s="146" t="s">
        <v>52</v>
      </c>
      <c r="T246" s="146" t="s">
        <v>389</v>
      </c>
    </row>
    <row r="247" spans="1:20" ht="14.25" customHeight="1">
      <c r="A247" s="140">
        <v>670</v>
      </c>
      <c r="B247" s="132" t="s">
        <v>30</v>
      </c>
      <c r="C247" s="132" t="s">
        <v>349</v>
      </c>
      <c r="D247" s="141" t="s">
        <v>31</v>
      </c>
      <c r="E247" s="132">
        <v>12</v>
      </c>
      <c r="F247" s="132">
        <v>6</v>
      </c>
      <c r="G247" s="142">
        <v>3.29</v>
      </c>
      <c r="H247" s="142">
        <v>1.0472399999999999</v>
      </c>
      <c r="I247" s="143">
        <v>12</v>
      </c>
      <c r="J247" s="143">
        <v>6</v>
      </c>
      <c r="K247" s="144">
        <v>2149190.5754</v>
      </c>
      <c r="L247" s="144">
        <v>5067084.1310000001</v>
      </c>
      <c r="M247" s="132">
        <v>0.86135499999999998</v>
      </c>
      <c r="N247" s="132">
        <v>7.8555529999999996</v>
      </c>
      <c r="O247" s="141">
        <v>0.76</v>
      </c>
      <c r="P247" s="146">
        <v>113.097336</v>
      </c>
      <c r="Q247" s="146" t="s">
        <v>251</v>
      </c>
      <c r="R247" s="146" t="s">
        <v>109</v>
      </c>
      <c r="S247" s="146" t="s">
        <v>52</v>
      </c>
      <c r="T247" s="146" t="s">
        <v>389</v>
      </c>
    </row>
    <row r="248" spans="1:20" ht="14.25" customHeight="1">
      <c r="A248" s="140">
        <v>673</v>
      </c>
      <c r="B248" s="132" t="s">
        <v>116</v>
      </c>
      <c r="C248" s="132" t="s">
        <v>364</v>
      </c>
      <c r="D248" s="141" t="s">
        <v>89</v>
      </c>
      <c r="E248" s="132">
        <v>9</v>
      </c>
      <c r="F248" s="132">
        <v>2</v>
      </c>
      <c r="G248" s="142">
        <v>0.42</v>
      </c>
      <c r="H248" s="142">
        <v>0.13369</v>
      </c>
      <c r="I248" s="143">
        <v>5</v>
      </c>
      <c r="J248" s="143">
        <v>2.5</v>
      </c>
      <c r="K248" s="144">
        <v>2149202.8983999998</v>
      </c>
      <c r="L248" s="144">
        <v>5067034.2407999998</v>
      </c>
      <c r="M248" s="132">
        <v>1.4037000000000001E-2</v>
      </c>
      <c r="N248" s="132">
        <v>9.6016000000000004E-2</v>
      </c>
      <c r="O248" s="141">
        <v>0.76</v>
      </c>
      <c r="P248" s="146">
        <v>19.634954</v>
      </c>
      <c r="Q248" s="146" t="s">
        <v>178</v>
      </c>
      <c r="R248" s="146" t="s">
        <v>109</v>
      </c>
      <c r="S248" s="146" t="s">
        <v>52</v>
      </c>
      <c r="T248" s="146" t="s">
        <v>389</v>
      </c>
    </row>
    <row r="249" spans="1:20" ht="14.25" customHeight="1">
      <c r="A249" s="140">
        <v>675</v>
      </c>
      <c r="B249" s="132" t="s">
        <v>107</v>
      </c>
      <c r="C249" s="132" t="s">
        <v>355</v>
      </c>
      <c r="D249" s="141" t="s">
        <v>31</v>
      </c>
      <c r="E249" s="132">
        <v>12</v>
      </c>
      <c r="F249" s="132">
        <v>5</v>
      </c>
      <c r="G249" s="142">
        <v>1.1000000000000001</v>
      </c>
      <c r="H249" s="142">
        <v>0.35014099999999998</v>
      </c>
      <c r="I249" s="143">
        <v>9</v>
      </c>
      <c r="J249" s="143">
        <v>4.5</v>
      </c>
      <c r="K249" s="144">
        <v>2149199.0512000001</v>
      </c>
      <c r="L249" s="144">
        <v>5067037.3965999996</v>
      </c>
      <c r="M249" s="132">
        <v>9.6289E-2</v>
      </c>
      <c r="N249" s="132">
        <v>0.87815299999999996</v>
      </c>
      <c r="O249" s="141">
        <v>0.76</v>
      </c>
      <c r="P249" s="146">
        <v>63.617251000000003</v>
      </c>
      <c r="Q249" s="146" t="s">
        <v>398</v>
      </c>
      <c r="R249" s="146" t="s">
        <v>109</v>
      </c>
      <c r="S249" s="146" t="s">
        <v>52</v>
      </c>
      <c r="T249" s="146" t="s">
        <v>389</v>
      </c>
    </row>
    <row r="250" spans="1:20" ht="14.25" customHeight="1">
      <c r="A250" s="140">
        <v>676</v>
      </c>
      <c r="B250" s="132" t="s">
        <v>116</v>
      </c>
      <c r="C250" s="132" t="s">
        <v>364</v>
      </c>
      <c r="D250" s="141" t="s">
        <v>89</v>
      </c>
      <c r="E250" s="132">
        <v>9</v>
      </c>
      <c r="F250" s="132">
        <v>3</v>
      </c>
      <c r="G250" s="142">
        <v>0.44</v>
      </c>
      <c r="H250" s="142">
        <v>0.14005600000000001</v>
      </c>
      <c r="I250" s="143">
        <v>6</v>
      </c>
      <c r="J250" s="143">
        <v>3</v>
      </c>
      <c r="K250" s="144">
        <v>2149191.0660000001</v>
      </c>
      <c r="L250" s="144">
        <v>5067035.3937999997</v>
      </c>
      <c r="M250" s="132">
        <v>1.5406E-2</v>
      </c>
      <c r="N250" s="132">
        <v>0.105378</v>
      </c>
      <c r="O250" s="141">
        <v>0.76</v>
      </c>
      <c r="P250" s="146">
        <v>28.274334</v>
      </c>
      <c r="Q250" s="146" t="s">
        <v>398</v>
      </c>
      <c r="R250" s="146" t="s">
        <v>109</v>
      </c>
      <c r="S250" s="146" t="s">
        <v>52</v>
      </c>
      <c r="T250" s="146" t="s">
        <v>389</v>
      </c>
    </row>
    <row r="251" spans="1:20" ht="14.25" customHeight="1">
      <c r="A251" s="140">
        <v>680</v>
      </c>
      <c r="B251" s="132" t="s">
        <v>116</v>
      </c>
      <c r="C251" s="132" t="s">
        <v>364</v>
      </c>
      <c r="D251" s="141" t="s">
        <v>89</v>
      </c>
      <c r="E251" s="132">
        <v>7</v>
      </c>
      <c r="F251" s="132">
        <v>0</v>
      </c>
      <c r="G251" s="142">
        <v>0.5</v>
      </c>
      <c r="H251" s="142">
        <v>0.15915499999999999</v>
      </c>
      <c r="I251" s="143">
        <v>5</v>
      </c>
      <c r="J251" s="143">
        <v>2.5</v>
      </c>
      <c r="K251" s="144">
        <v>2149182.2807</v>
      </c>
      <c r="L251" s="144">
        <v>5067067.1645</v>
      </c>
      <c r="M251" s="132">
        <v>1.9893999999999998E-2</v>
      </c>
      <c r="N251" s="132">
        <v>0.105838</v>
      </c>
      <c r="O251" s="141">
        <v>0.76</v>
      </c>
      <c r="P251" s="146">
        <v>19.634954</v>
      </c>
      <c r="Q251" s="146" t="s">
        <v>398</v>
      </c>
      <c r="R251" s="146" t="s">
        <v>109</v>
      </c>
      <c r="S251" s="146" t="s">
        <v>52</v>
      </c>
      <c r="T251" s="146" t="s">
        <v>389</v>
      </c>
    </row>
    <row r="252" spans="1:20" ht="14.25" customHeight="1">
      <c r="A252" s="140">
        <v>681</v>
      </c>
      <c r="B252" s="132" t="s">
        <v>132</v>
      </c>
      <c r="C252" s="132" t="s">
        <v>372</v>
      </c>
      <c r="D252" s="141" t="s">
        <v>326</v>
      </c>
      <c r="E252" s="132">
        <v>12</v>
      </c>
      <c r="F252" s="132">
        <v>4</v>
      </c>
      <c r="G252" s="142">
        <v>2.1</v>
      </c>
      <c r="H252" s="142">
        <v>0.66845100000000002</v>
      </c>
      <c r="I252" s="143">
        <v>10</v>
      </c>
      <c r="J252" s="143">
        <v>5</v>
      </c>
      <c r="K252" s="144">
        <v>2149193.193</v>
      </c>
      <c r="L252" s="144">
        <v>5067031.2078</v>
      </c>
      <c r="M252" s="132">
        <v>0.350937</v>
      </c>
      <c r="N252" s="132">
        <v>3.200542</v>
      </c>
      <c r="O252" s="141">
        <v>0.76</v>
      </c>
      <c r="P252" s="146">
        <v>78.539816000000002</v>
      </c>
      <c r="Q252" s="146" t="s">
        <v>253</v>
      </c>
      <c r="R252" s="146" t="s">
        <v>109</v>
      </c>
      <c r="S252" s="146" t="s">
        <v>52</v>
      </c>
      <c r="T252" s="146" t="s">
        <v>330</v>
      </c>
    </row>
    <row r="253" spans="1:20" ht="14.25" customHeight="1">
      <c r="A253" s="140">
        <v>683</v>
      </c>
      <c r="B253" s="132" t="s">
        <v>88</v>
      </c>
      <c r="C253" s="132" t="s">
        <v>361</v>
      </c>
      <c r="D253" s="141" t="s">
        <v>89</v>
      </c>
      <c r="E253" s="132">
        <v>10</v>
      </c>
      <c r="F253" s="132">
        <v>3</v>
      </c>
      <c r="G253" s="142">
        <v>1.1399999999999999</v>
      </c>
      <c r="H253" s="142">
        <v>0.362873</v>
      </c>
      <c r="I253" s="143">
        <v>8</v>
      </c>
      <c r="J253" s="143">
        <v>4</v>
      </c>
      <c r="K253" s="144">
        <v>2149219.8565000002</v>
      </c>
      <c r="L253" s="144">
        <v>5067012.8827</v>
      </c>
      <c r="M253" s="132">
        <v>0.103419</v>
      </c>
      <c r="N253" s="132">
        <v>0.78598400000000002</v>
      </c>
      <c r="O253" s="141">
        <v>0.76</v>
      </c>
      <c r="P253" s="146">
        <v>50.265481999999999</v>
      </c>
      <c r="Q253" s="146" t="s">
        <v>87</v>
      </c>
      <c r="R253" s="146" t="s">
        <v>109</v>
      </c>
      <c r="S253" s="146" t="s">
        <v>52</v>
      </c>
      <c r="T253" s="146" t="s">
        <v>389</v>
      </c>
    </row>
    <row r="254" spans="1:20" ht="14.25" customHeight="1">
      <c r="A254" s="140">
        <v>684</v>
      </c>
      <c r="B254" s="132" t="s">
        <v>92</v>
      </c>
      <c r="C254" s="132" t="s">
        <v>359</v>
      </c>
      <c r="D254" s="141" t="s">
        <v>93</v>
      </c>
      <c r="E254" s="132">
        <v>10</v>
      </c>
      <c r="F254" s="132">
        <v>3</v>
      </c>
      <c r="G254" s="142">
        <v>1.92</v>
      </c>
      <c r="H254" s="142">
        <v>0.611155</v>
      </c>
      <c r="I254" s="143">
        <v>9</v>
      </c>
      <c r="J254" s="143">
        <v>4.5</v>
      </c>
      <c r="K254" s="144">
        <v>2149227.8648000001</v>
      </c>
      <c r="L254" s="144">
        <v>5067005.2609000001</v>
      </c>
      <c r="M254" s="132">
        <v>0.293354</v>
      </c>
      <c r="N254" s="132">
        <v>2.2294930000000002</v>
      </c>
      <c r="O254" s="141">
        <v>0.76</v>
      </c>
      <c r="P254" s="145">
        <v>63.617251000000003</v>
      </c>
      <c r="Q254" s="146" t="s">
        <v>398</v>
      </c>
      <c r="R254" s="146" t="s">
        <v>109</v>
      </c>
      <c r="S254" s="146" t="s">
        <v>52</v>
      </c>
      <c r="T254" s="146" t="s">
        <v>389</v>
      </c>
    </row>
    <row r="255" spans="1:20" ht="14.25" customHeight="1">
      <c r="A255" s="140">
        <v>685</v>
      </c>
      <c r="B255" s="132" t="s">
        <v>92</v>
      </c>
      <c r="C255" s="132" t="s">
        <v>359</v>
      </c>
      <c r="D255" s="141" t="s">
        <v>93</v>
      </c>
      <c r="E255" s="132">
        <v>10</v>
      </c>
      <c r="F255" s="132">
        <v>4</v>
      </c>
      <c r="G255" s="142">
        <v>1.52</v>
      </c>
      <c r="H255" s="142">
        <v>0.48383100000000001</v>
      </c>
      <c r="I255" s="143">
        <v>9</v>
      </c>
      <c r="J255" s="143">
        <v>4.5</v>
      </c>
      <c r="K255" s="144">
        <v>2149232.4961000001</v>
      </c>
      <c r="L255" s="144">
        <v>5067006.8755999999</v>
      </c>
      <c r="M255" s="132">
        <v>0.18385599999999999</v>
      </c>
      <c r="N255" s="132">
        <v>1.3973040000000001</v>
      </c>
      <c r="O255" s="141">
        <v>0.76</v>
      </c>
      <c r="P255" s="145">
        <v>63.617251000000003</v>
      </c>
      <c r="Q255" s="146" t="s">
        <v>398</v>
      </c>
      <c r="R255" s="146" t="s">
        <v>109</v>
      </c>
      <c r="S255" s="146" t="s">
        <v>52</v>
      </c>
      <c r="T255" s="146" t="s">
        <v>389</v>
      </c>
    </row>
    <row r="256" spans="1:20" ht="14.25" customHeight="1">
      <c r="A256" s="140">
        <v>686</v>
      </c>
      <c r="B256" s="132" t="s">
        <v>92</v>
      </c>
      <c r="C256" s="132" t="s">
        <v>359</v>
      </c>
      <c r="D256" s="141" t="s">
        <v>93</v>
      </c>
      <c r="E256" s="132">
        <v>10</v>
      </c>
      <c r="F256" s="132">
        <v>4</v>
      </c>
      <c r="G256" s="142">
        <v>1.24</v>
      </c>
      <c r="H256" s="142">
        <v>0.394704</v>
      </c>
      <c r="I256" s="143">
        <v>9</v>
      </c>
      <c r="J256" s="143">
        <v>4.5</v>
      </c>
      <c r="K256" s="144">
        <v>2149236.3484999998</v>
      </c>
      <c r="L256" s="144">
        <v>5067008.5966999996</v>
      </c>
      <c r="M256" s="132">
        <v>0.12235799999999999</v>
      </c>
      <c r="N256" s="132">
        <v>0.92992300000000006</v>
      </c>
      <c r="O256" s="141">
        <v>0.76</v>
      </c>
      <c r="P256" s="145">
        <v>63.617251000000003</v>
      </c>
      <c r="Q256" s="146" t="s">
        <v>398</v>
      </c>
      <c r="R256" s="146" t="s">
        <v>109</v>
      </c>
      <c r="S256" s="146" t="s">
        <v>52</v>
      </c>
      <c r="T256" s="146" t="s">
        <v>389</v>
      </c>
    </row>
    <row r="257" spans="1:20" ht="14.25" customHeight="1">
      <c r="A257" s="140">
        <v>690</v>
      </c>
      <c r="B257" s="132" t="s">
        <v>168</v>
      </c>
      <c r="C257" s="132" t="s">
        <v>347</v>
      </c>
      <c r="D257" s="141" t="s">
        <v>169</v>
      </c>
      <c r="E257" s="132">
        <v>7</v>
      </c>
      <c r="F257" s="132">
        <v>2</v>
      </c>
      <c r="G257" s="142">
        <v>0.39</v>
      </c>
      <c r="H257" s="142">
        <v>0.124141</v>
      </c>
      <c r="I257" s="143">
        <v>7</v>
      </c>
      <c r="J257" s="143">
        <v>3.5</v>
      </c>
      <c r="K257" s="144">
        <v>2149203.4780999999</v>
      </c>
      <c r="L257" s="144">
        <v>5066987.6036</v>
      </c>
      <c r="M257" s="132">
        <v>1.2104E-2</v>
      </c>
      <c r="N257" s="132">
        <v>6.4392000000000005E-2</v>
      </c>
      <c r="O257" s="141">
        <v>0.76</v>
      </c>
      <c r="P257" s="146">
        <v>38.48451</v>
      </c>
      <c r="Q257" s="146" t="s">
        <v>105</v>
      </c>
      <c r="R257" s="146" t="s">
        <v>109</v>
      </c>
      <c r="S257" s="146" t="s">
        <v>52</v>
      </c>
      <c r="T257" s="146" t="s">
        <v>389</v>
      </c>
    </row>
    <row r="258" spans="1:20" ht="14.25" customHeight="1">
      <c r="A258" s="140">
        <v>691</v>
      </c>
      <c r="B258" s="132" t="s">
        <v>108</v>
      </c>
      <c r="C258" s="132" t="s">
        <v>360</v>
      </c>
      <c r="D258" s="141" t="s">
        <v>89</v>
      </c>
      <c r="E258" s="132">
        <v>10</v>
      </c>
      <c r="F258" s="132">
        <v>4</v>
      </c>
      <c r="G258" s="142">
        <v>0.37</v>
      </c>
      <c r="H258" s="142">
        <v>0.117775</v>
      </c>
      <c r="I258" s="143">
        <v>9</v>
      </c>
      <c r="J258" s="143">
        <v>4.5</v>
      </c>
      <c r="K258" s="144">
        <v>2149227.8629999999</v>
      </c>
      <c r="L258" s="144">
        <v>5066997.3590000002</v>
      </c>
      <c r="M258" s="132">
        <v>1.0893999999999999E-2</v>
      </c>
      <c r="N258" s="132">
        <v>8.2795999999999995E-2</v>
      </c>
      <c r="O258" s="141">
        <v>0.76</v>
      </c>
      <c r="P258" s="145">
        <v>63.617251000000003</v>
      </c>
      <c r="Q258" s="146" t="s">
        <v>398</v>
      </c>
      <c r="R258" s="146" t="s">
        <v>109</v>
      </c>
      <c r="S258" s="146" t="s">
        <v>52</v>
      </c>
      <c r="T258" s="146" t="s">
        <v>389</v>
      </c>
    </row>
    <row r="259" spans="1:20" ht="14.25" customHeight="1">
      <c r="A259" s="140">
        <v>692</v>
      </c>
      <c r="B259" s="132" t="s">
        <v>60</v>
      </c>
      <c r="C259" s="132" t="s">
        <v>398</v>
      </c>
      <c r="D259" s="141" t="s">
        <v>398</v>
      </c>
      <c r="E259" s="132">
        <v>12</v>
      </c>
      <c r="F259" s="132">
        <v>4</v>
      </c>
      <c r="G259" s="142">
        <v>1.72</v>
      </c>
      <c r="H259" s="142">
        <v>0.54749300000000001</v>
      </c>
      <c r="I259" s="143" t="s">
        <v>398</v>
      </c>
      <c r="J259" s="143" t="s">
        <v>398</v>
      </c>
      <c r="K259" s="144">
        <v>2149384.81</v>
      </c>
      <c r="L259" s="144">
        <v>5067156.5070000002</v>
      </c>
      <c r="M259" s="132">
        <v>0.23542199999999999</v>
      </c>
      <c r="N259" s="132">
        <v>2.147049</v>
      </c>
      <c r="O259" s="141">
        <v>0.76</v>
      </c>
      <c r="P259" s="145">
        <v>0</v>
      </c>
      <c r="Q259" s="146" t="s">
        <v>258</v>
      </c>
      <c r="R259" s="146" t="s">
        <v>403</v>
      </c>
      <c r="S259" s="146" t="s">
        <v>52</v>
      </c>
      <c r="T259" s="146" t="s">
        <v>324</v>
      </c>
    </row>
    <row r="260" spans="1:20" ht="14.25" customHeight="1">
      <c r="A260" s="140">
        <v>693</v>
      </c>
      <c r="B260" s="132" t="s">
        <v>132</v>
      </c>
      <c r="C260" s="132" t="s">
        <v>372</v>
      </c>
      <c r="D260" s="141" t="s">
        <v>326</v>
      </c>
      <c r="E260" s="132">
        <v>12</v>
      </c>
      <c r="F260" s="132">
        <v>5</v>
      </c>
      <c r="G260" s="142">
        <v>1.8</v>
      </c>
      <c r="H260" s="142">
        <v>0.57295799999999997</v>
      </c>
      <c r="I260" s="143">
        <v>8</v>
      </c>
      <c r="J260" s="143">
        <v>4</v>
      </c>
      <c r="K260" s="144">
        <v>2149343.9049999998</v>
      </c>
      <c r="L260" s="144">
        <v>5066974.1140000001</v>
      </c>
      <c r="M260" s="132">
        <v>0.25783099999999998</v>
      </c>
      <c r="N260" s="132">
        <v>2.3514189999999999</v>
      </c>
      <c r="O260" s="141">
        <v>0.76</v>
      </c>
      <c r="P260" s="145">
        <v>50.265481999999999</v>
      </c>
      <c r="Q260" s="146" t="s">
        <v>398</v>
      </c>
      <c r="R260" s="146" t="s">
        <v>109</v>
      </c>
      <c r="S260" s="146" t="s">
        <v>52</v>
      </c>
      <c r="T260" s="146" t="s">
        <v>389</v>
      </c>
    </row>
    <row r="261" spans="1:20" ht="14.25" customHeight="1">
      <c r="A261" s="140">
        <v>694</v>
      </c>
      <c r="B261" s="132" t="s">
        <v>60</v>
      </c>
      <c r="C261" s="132" t="s">
        <v>398</v>
      </c>
      <c r="D261" s="141" t="s">
        <v>398</v>
      </c>
      <c r="E261" s="132">
        <v>12</v>
      </c>
      <c r="F261" s="132">
        <v>7</v>
      </c>
      <c r="G261" s="142">
        <v>2.1</v>
      </c>
      <c r="H261" s="142">
        <v>0.66845100000000002</v>
      </c>
      <c r="I261" s="143" t="s">
        <v>398</v>
      </c>
      <c r="J261" s="143">
        <v>0</v>
      </c>
      <c r="K261" s="144">
        <v>2149355.5610000002</v>
      </c>
      <c r="L261" s="144">
        <v>5066994.091</v>
      </c>
      <c r="M261" s="132">
        <v>0.350937</v>
      </c>
      <c r="N261" s="132">
        <v>3.200542</v>
      </c>
      <c r="O261" s="141">
        <v>0.76</v>
      </c>
      <c r="P261" s="145">
        <v>0</v>
      </c>
      <c r="Q261" s="146" t="s">
        <v>398</v>
      </c>
      <c r="R261" s="146" t="s">
        <v>403</v>
      </c>
      <c r="S261" s="146" t="s">
        <v>52</v>
      </c>
      <c r="T261" s="146" t="s">
        <v>324</v>
      </c>
    </row>
    <row r="262" spans="1:20" ht="14.25" customHeight="1">
      <c r="A262" s="140">
        <v>696</v>
      </c>
      <c r="B262" s="132" t="s">
        <v>107</v>
      </c>
      <c r="C262" s="132" t="s">
        <v>355</v>
      </c>
      <c r="D262" s="141" t="s">
        <v>31</v>
      </c>
      <c r="E262" s="132">
        <v>12</v>
      </c>
      <c r="F262" s="132">
        <v>6</v>
      </c>
      <c r="G262" s="142">
        <v>2</v>
      </c>
      <c r="H262" s="142">
        <v>0.63661999999999996</v>
      </c>
      <c r="I262" s="143">
        <v>9</v>
      </c>
      <c r="J262" s="143">
        <v>4.5</v>
      </c>
      <c r="K262" s="144">
        <v>2149212.1409999998</v>
      </c>
      <c r="L262" s="144">
        <v>5067077.4589999998</v>
      </c>
      <c r="M262" s="132">
        <v>0.31830999999999998</v>
      </c>
      <c r="N262" s="132">
        <v>2.9029859999999998</v>
      </c>
      <c r="O262" s="141">
        <v>0.76</v>
      </c>
      <c r="P262" s="146">
        <v>63.617251000000003</v>
      </c>
      <c r="Q262" s="146" t="s">
        <v>259</v>
      </c>
      <c r="R262" s="146" t="s">
        <v>109</v>
      </c>
      <c r="S262" s="146" t="s">
        <v>52</v>
      </c>
      <c r="T262" s="146" t="s">
        <v>389</v>
      </c>
    </row>
    <row r="263" spans="1:20" ht="14.25" customHeight="1">
      <c r="A263" s="140">
        <v>697</v>
      </c>
      <c r="B263" s="132" t="s">
        <v>333</v>
      </c>
      <c r="C263" s="132" t="s">
        <v>374</v>
      </c>
      <c r="D263" s="141" t="s">
        <v>375</v>
      </c>
      <c r="E263" s="132">
        <v>9</v>
      </c>
      <c r="F263" s="132">
        <v>4</v>
      </c>
      <c r="G263" s="142">
        <v>0.8</v>
      </c>
      <c r="H263" s="142">
        <v>0.25464799999999999</v>
      </c>
      <c r="I263" s="143">
        <v>8</v>
      </c>
      <c r="J263" s="143">
        <v>4</v>
      </c>
      <c r="K263" s="144">
        <v>2149240.1830000002</v>
      </c>
      <c r="L263" s="144">
        <v>5066876.4960000003</v>
      </c>
      <c r="M263" s="132">
        <v>5.0930000000000003E-2</v>
      </c>
      <c r="N263" s="132">
        <v>0.80672500000000003</v>
      </c>
      <c r="O263" s="141">
        <v>0.76</v>
      </c>
      <c r="P263" s="145">
        <v>50.265481999999999</v>
      </c>
      <c r="Q263" s="146" t="s">
        <v>398</v>
      </c>
      <c r="R263" s="146" t="s">
        <v>109</v>
      </c>
      <c r="S263" s="146" t="s">
        <v>52</v>
      </c>
      <c r="T263" s="146" t="s">
        <v>389</v>
      </c>
    </row>
    <row r="264" spans="1:20" ht="14.25" customHeight="1">
      <c r="A264" s="140">
        <v>698</v>
      </c>
      <c r="B264" s="132" t="s">
        <v>60</v>
      </c>
      <c r="C264" s="132" t="s">
        <v>398</v>
      </c>
      <c r="D264" s="141" t="s">
        <v>398</v>
      </c>
      <c r="E264" s="132">
        <v>8</v>
      </c>
      <c r="F264" s="132" t="s">
        <v>398</v>
      </c>
      <c r="G264" s="142">
        <v>0.7</v>
      </c>
      <c r="H264" s="142">
        <v>0.22281699999999999</v>
      </c>
      <c r="I264" s="143" t="s">
        <v>398</v>
      </c>
      <c r="J264" s="143" t="s">
        <v>398</v>
      </c>
      <c r="K264" s="144">
        <v>2149344.602</v>
      </c>
      <c r="L264" s="144">
        <v>5066986.0669999998</v>
      </c>
      <c r="M264" s="132">
        <v>3.8993E-2</v>
      </c>
      <c r="N264" s="132">
        <v>0.86096499999999998</v>
      </c>
      <c r="O264" s="141">
        <v>0.76</v>
      </c>
      <c r="P264" s="145">
        <v>0</v>
      </c>
      <c r="Q264" s="146" t="s">
        <v>398</v>
      </c>
      <c r="R264" s="146" t="s">
        <v>109</v>
      </c>
      <c r="S264" s="146" t="s">
        <v>52</v>
      </c>
      <c r="T264" s="146" t="s">
        <v>389</v>
      </c>
    </row>
    <row r="265" spans="1:20" ht="14.25" customHeight="1">
      <c r="A265" s="140">
        <v>699</v>
      </c>
      <c r="B265" s="132" t="s">
        <v>22</v>
      </c>
      <c r="C265" s="132" t="s">
        <v>345</v>
      </c>
      <c r="D265" s="141" t="s">
        <v>20</v>
      </c>
      <c r="E265" s="132">
        <v>5</v>
      </c>
      <c r="F265" s="132">
        <v>2</v>
      </c>
      <c r="G265" s="142">
        <v>0.32</v>
      </c>
      <c r="H265" s="142">
        <v>0.10185900000000001</v>
      </c>
      <c r="I265" s="143">
        <v>8</v>
      </c>
      <c r="J265" s="143">
        <v>4</v>
      </c>
      <c r="K265" s="144">
        <v>2149353.4249999998</v>
      </c>
      <c r="L265" s="144">
        <v>5066988.8729999997</v>
      </c>
      <c r="M265" s="132">
        <v>8.149E-3</v>
      </c>
      <c r="N265" s="132">
        <v>0.153196</v>
      </c>
      <c r="O265" s="141">
        <v>0.76</v>
      </c>
      <c r="P265" s="145">
        <v>50.265481999999999</v>
      </c>
      <c r="Q265" s="146" t="s">
        <v>398</v>
      </c>
      <c r="R265" s="146" t="s">
        <v>403</v>
      </c>
      <c r="S265" s="146" t="s">
        <v>52</v>
      </c>
      <c r="T265" s="146" t="s">
        <v>389</v>
      </c>
    </row>
    <row r="266" spans="1:20" ht="14.25" customHeight="1">
      <c r="A266" s="140">
        <v>700</v>
      </c>
      <c r="B266" s="132" t="s">
        <v>116</v>
      </c>
      <c r="C266" s="132" t="s">
        <v>364</v>
      </c>
      <c r="D266" s="141" t="s">
        <v>89</v>
      </c>
      <c r="E266" s="132">
        <v>6</v>
      </c>
      <c r="F266" s="132">
        <v>2</v>
      </c>
      <c r="G266" s="142">
        <v>0.38</v>
      </c>
      <c r="H266" s="142">
        <v>0.120958</v>
      </c>
      <c r="I266" s="143">
        <v>4</v>
      </c>
      <c r="J266" s="143">
        <v>2</v>
      </c>
      <c r="K266" s="144">
        <v>2149202.8983999998</v>
      </c>
      <c r="L266" s="144">
        <v>5067034.2407999998</v>
      </c>
      <c r="M266" s="132">
        <v>1.1490999999999999E-2</v>
      </c>
      <c r="N266" s="132">
        <v>0.328183</v>
      </c>
      <c r="O266" s="141">
        <v>0.76</v>
      </c>
      <c r="P266" s="146">
        <v>12.566371</v>
      </c>
      <c r="Q266" s="146" t="s">
        <v>398</v>
      </c>
      <c r="R266" s="146" t="s">
        <v>109</v>
      </c>
      <c r="S266" s="146" t="s">
        <v>52</v>
      </c>
      <c r="T266" s="146" t="s">
        <v>389</v>
      </c>
    </row>
    <row r="267" spans="1:20" ht="14.25" customHeight="1">
      <c r="A267" s="140">
        <v>701</v>
      </c>
      <c r="B267" s="132" t="s">
        <v>26</v>
      </c>
      <c r="C267" s="132" t="s">
        <v>357</v>
      </c>
      <c r="D267" s="141" t="s">
        <v>326</v>
      </c>
      <c r="E267" s="132">
        <v>6</v>
      </c>
      <c r="F267" s="132">
        <v>2</v>
      </c>
      <c r="G267" s="142">
        <v>0.52</v>
      </c>
      <c r="H267" s="142">
        <v>0.165521</v>
      </c>
      <c r="I267" s="143">
        <v>6</v>
      </c>
      <c r="J267" s="143">
        <v>3</v>
      </c>
      <c r="K267" s="144">
        <v>2149224.6039999998</v>
      </c>
      <c r="L267" s="144">
        <v>5067139.1160000004</v>
      </c>
      <c r="M267" s="132">
        <v>2.1517999999999999E-2</v>
      </c>
      <c r="N267" s="132">
        <v>0.74365300000000001</v>
      </c>
      <c r="O267" s="141">
        <v>0.76</v>
      </c>
      <c r="P267" s="145">
        <v>28.274334</v>
      </c>
      <c r="Q267" s="146" t="s">
        <v>398</v>
      </c>
      <c r="R267" s="146" t="s">
        <v>109</v>
      </c>
      <c r="S267" s="146" t="s">
        <v>52</v>
      </c>
      <c r="T267" s="146" t="s">
        <v>389</v>
      </c>
    </row>
    <row r="268" spans="1:20" ht="14.25" customHeight="1">
      <c r="A268" s="140">
        <v>702</v>
      </c>
      <c r="B268" s="132" t="s">
        <v>168</v>
      </c>
      <c r="C268" s="132" t="s">
        <v>347</v>
      </c>
      <c r="D268" s="141" t="s">
        <v>169</v>
      </c>
      <c r="E268" s="132">
        <v>3</v>
      </c>
      <c r="F268" s="132">
        <v>1.3</v>
      </c>
      <c r="G268" s="142">
        <v>0.32</v>
      </c>
      <c r="H268" s="142">
        <v>0.10185900000000001</v>
      </c>
      <c r="I268" s="143">
        <v>4</v>
      </c>
      <c r="J268" s="143">
        <v>2</v>
      </c>
      <c r="K268" s="144">
        <v>2149229.4780000001</v>
      </c>
      <c r="L268" s="144">
        <v>5067138.9819999998</v>
      </c>
      <c r="M268" s="132">
        <v>8.149E-3</v>
      </c>
      <c r="N268" s="132">
        <v>0.16525599999999999</v>
      </c>
      <c r="O268" s="141">
        <v>0.76</v>
      </c>
      <c r="P268" s="145">
        <v>12.566371</v>
      </c>
      <c r="Q268" s="146" t="s">
        <v>398</v>
      </c>
      <c r="R268" s="146" t="s">
        <v>109</v>
      </c>
      <c r="S268" s="146" t="s">
        <v>52</v>
      </c>
      <c r="T268" s="146" t="s">
        <v>389</v>
      </c>
    </row>
    <row r="269" spans="1:20" ht="14.25" customHeight="1">
      <c r="A269" s="140">
        <v>703</v>
      </c>
      <c r="B269" s="132" t="s">
        <v>376</v>
      </c>
      <c r="C269" s="132" t="s">
        <v>377</v>
      </c>
      <c r="D269" s="141" t="s">
        <v>378</v>
      </c>
      <c r="E269" s="132">
        <v>5</v>
      </c>
      <c r="F269" s="132">
        <v>2</v>
      </c>
      <c r="G269" s="142">
        <v>0.39</v>
      </c>
      <c r="H269" s="142">
        <v>0.124141</v>
      </c>
      <c r="I269" s="143">
        <v>6</v>
      </c>
      <c r="J269" s="143">
        <v>3</v>
      </c>
      <c r="K269" s="144">
        <v>2149183.6209999998</v>
      </c>
      <c r="L269" s="144">
        <v>5067166.0070000002</v>
      </c>
      <c r="M269" s="132">
        <v>1.2104E-2</v>
      </c>
      <c r="N269" s="132">
        <v>0.46962500000000001</v>
      </c>
      <c r="O269" s="141">
        <v>0.76</v>
      </c>
      <c r="P269" s="146">
        <v>28.274334</v>
      </c>
      <c r="Q269" s="146" t="s">
        <v>398</v>
      </c>
      <c r="R269" s="146" t="s">
        <v>109</v>
      </c>
      <c r="S269" s="146" t="s">
        <v>52</v>
      </c>
      <c r="T269" s="146" t="s">
        <v>389</v>
      </c>
    </row>
    <row r="270" spans="1:20" ht="14.25" customHeight="1">
      <c r="A270" s="136">
        <v>703</v>
      </c>
      <c r="B270" s="148" t="s">
        <v>376</v>
      </c>
      <c r="C270" s="140" t="s">
        <v>377</v>
      </c>
      <c r="D270" s="132" t="s">
        <v>378</v>
      </c>
      <c r="E270" s="132">
        <v>5</v>
      </c>
      <c r="F270" s="141">
        <v>2</v>
      </c>
      <c r="G270" s="132">
        <v>0.39</v>
      </c>
      <c r="H270" s="132">
        <v>0.124141</v>
      </c>
      <c r="I270" s="149">
        <v>6</v>
      </c>
      <c r="J270" s="149">
        <v>3</v>
      </c>
      <c r="K270" s="143">
        <v>2149183.6209999998</v>
      </c>
      <c r="L270" s="143">
        <v>5067166.0070000002</v>
      </c>
      <c r="M270" s="144">
        <v>1.2104E-2</v>
      </c>
      <c r="N270" s="144">
        <v>0.46962500000000001</v>
      </c>
      <c r="O270" s="132">
        <v>0.76</v>
      </c>
      <c r="P270" s="132">
        <v>28.274334</v>
      </c>
      <c r="Q270" s="150"/>
      <c r="R270" s="145" t="s">
        <v>109</v>
      </c>
      <c r="S270" s="146" t="s">
        <v>52</v>
      </c>
      <c r="T270" s="146" t="s">
        <v>389</v>
      </c>
    </row>
    <row r="271" spans="1:20" ht="14.25" customHeight="1">
      <c r="A271" s="140">
        <v>704</v>
      </c>
      <c r="B271" s="132" t="s">
        <v>32</v>
      </c>
      <c r="C271" s="132" t="s">
        <v>371</v>
      </c>
      <c r="D271" s="141" t="s">
        <v>33</v>
      </c>
      <c r="E271" s="132">
        <v>8</v>
      </c>
      <c r="F271" s="132">
        <v>5</v>
      </c>
      <c r="G271" s="142">
        <v>0.5</v>
      </c>
      <c r="H271" s="142">
        <v>0.15915499999999999</v>
      </c>
      <c r="I271" s="143">
        <v>4</v>
      </c>
      <c r="J271" s="143">
        <v>2</v>
      </c>
      <c r="K271" s="144">
        <v>2149258.1839999999</v>
      </c>
      <c r="L271" s="144">
        <v>5067107.6629999997</v>
      </c>
      <c r="M271" s="132">
        <v>1.9893999999999998E-2</v>
      </c>
      <c r="N271" s="132">
        <v>1.3941969999999999</v>
      </c>
      <c r="O271" s="141">
        <v>0.76</v>
      </c>
      <c r="P271" s="145">
        <v>12.566371</v>
      </c>
      <c r="Q271" s="146" t="s">
        <v>398</v>
      </c>
      <c r="R271" s="146" t="s">
        <v>109</v>
      </c>
      <c r="S271" s="146" t="s">
        <v>52</v>
      </c>
      <c r="T271" s="146" t="s">
        <v>389</v>
      </c>
    </row>
    <row r="272" spans="1:20" ht="14.25" customHeight="1">
      <c r="A272" s="136">
        <v>704</v>
      </c>
      <c r="B272" s="148" t="s">
        <v>32</v>
      </c>
      <c r="C272" s="140" t="s">
        <v>371</v>
      </c>
      <c r="D272" s="132" t="s">
        <v>33</v>
      </c>
      <c r="E272" s="132">
        <v>8</v>
      </c>
      <c r="F272" s="141">
        <v>5</v>
      </c>
      <c r="G272" s="132">
        <v>0.5</v>
      </c>
      <c r="H272" s="132">
        <v>0.15915499999999999</v>
      </c>
      <c r="I272" s="149">
        <v>4</v>
      </c>
      <c r="J272" s="149">
        <v>2</v>
      </c>
      <c r="K272" s="143">
        <v>2149258.1839999999</v>
      </c>
      <c r="L272" s="143">
        <v>5067107.6629999997</v>
      </c>
      <c r="M272" s="144">
        <v>1.9893999999999998E-2</v>
      </c>
      <c r="N272" s="144">
        <v>1.3941969999999999</v>
      </c>
      <c r="O272" s="132">
        <v>0.76</v>
      </c>
      <c r="P272" s="132">
        <v>12.566371</v>
      </c>
      <c r="Q272" s="141"/>
      <c r="R272" s="146" t="s">
        <v>402</v>
      </c>
      <c r="S272" s="146" t="s">
        <v>52</v>
      </c>
      <c r="T272" s="146" t="s">
        <v>389</v>
      </c>
    </row>
    <row r="273" spans="1:20" ht="14.25" customHeight="1">
      <c r="A273" s="140">
        <v>705</v>
      </c>
      <c r="B273" s="132" t="s">
        <v>22</v>
      </c>
      <c r="C273" s="132" t="s">
        <v>345</v>
      </c>
      <c r="D273" s="141" t="s">
        <v>20</v>
      </c>
      <c r="E273" s="132">
        <v>5</v>
      </c>
      <c r="F273" s="132">
        <v>2</v>
      </c>
      <c r="G273" s="142">
        <v>0.46</v>
      </c>
      <c r="H273" s="142">
        <v>0.146423</v>
      </c>
      <c r="I273" s="143">
        <v>10</v>
      </c>
      <c r="J273" s="143">
        <v>5</v>
      </c>
      <c r="K273" s="144">
        <v>2149283.8149999999</v>
      </c>
      <c r="L273" s="144">
        <v>5067123.1239999998</v>
      </c>
      <c r="M273" s="132">
        <v>1.6839E-2</v>
      </c>
      <c r="N273" s="132">
        <v>0.82172299999999998</v>
      </c>
      <c r="O273" s="141">
        <v>0.76</v>
      </c>
      <c r="P273" s="145">
        <v>78.539816000000002</v>
      </c>
      <c r="Q273" s="146" t="s">
        <v>398</v>
      </c>
      <c r="R273" s="146" t="s">
        <v>109</v>
      </c>
      <c r="S273" s="146" t="s">
        <v>52</v>
      </c>
      <c r="T273" s="146" t="s">
        <v>389</v>
      </c>
    </row>
    <row r="274" spans="1:20" ht="14.25" customHeight="1">
      <c r="A274" s="136">
        <v>705</v>
      </c>
      <c r="B274" s="148" t="s">
        <v>22</v>
      </c>
      <c r="C274" s="140" t="s">
        <v>345</v>
      </c>
      <c r="D274" s="132" t="s">
        <v>20</v>
      </c>
      <c r="E274" s="132">
        <v>5</v>
      </c>
      <c r="F274" s="141">
        <v>2</v>
      </c>
      <c r="G274" s="132">
        <v>0.46</v>
      </c>
      <c r="H274" s="132">
        <v>0.146423</v>
      </c>
      <c r="I274" s="149">
        <v>10</v>
      </c>
      <c r="J274" s="149">
        <v>5</v>
      </c>
      <c r="K274" s="143">
        <v>2149283.8149999999</v>
      </c>
      <c r="L274" s="143">
        <v>5067123.1239999998</v>
      </c>
      <c r="M274" s="144">
        <v>1.6839E-2</v>
      </c>
      <c r="N274" s="144">
        <v>0.82172299999999998</v>
      </c>
      <c r="O274" s="132">
        <v>0.76</v>
      </c>
      <c r="P274" s="132">
        <v>78.539816000000002</v>
      </c>
      <c r="Q274" s="145"/>
      <c r="R274" s="146" t="s">
        <v>402</v>
      </c>
      <c r="S274" s="146" t="s">
        <v>52</v>
      </c>
      <c r="T274" s="146" t="s">
        <v>389</v>
      </c>
    </row>
    <row r="275" spans="1:20" ht="14.25" customHeight="1">
      <c r="A275" s="140">
        <v>706</v>
      </c>
      <c r="B275" s="132" t="s">
        <v>24</v>
      </c>
      <c r="C275" s="132" t="s">
        <v>351</v>
      </c>
      <c r="D275" s="141" t="s">
        <v>326</v>
      </c>
      <c r="E275" s="132">
        <v>5</v>
      </c>
      <c r="F275" s="132">
        <v>2</v>
      </c>
      <c r="G275" s="142">
        <v>0.4</v>
      </c>
      <c r="H275" s="142">
        <v>0.12732399999999999</v>
      </c>
      <c r="I275" s="143">
        <v>6</v>
      </c>
      <c r="J275" s="143">
        <v>3</v>
      </c>
      <c r="K275" s="144">
        <v>2149351.426</v>
      </c>
      <c r="L275" s="144">
        <v>5067039.517</v>
      </c>
      <c r="M275" s="132">
        <v>1.2732E-2</v>
      </c>
      <c r="N275" s="132">
        <v>0.68500300000000003</v>
      </c>
      <c r="O275" s="141">
        <v>0.76</v>
      </c>
      <c r="P275" s="145">
        <v>28.274334</v>
      </c>
      <c r="Q275" s="146" t="s">
        <v>398</v>
      </c>
      <c r="R275" s="146" t="s">
        <v>403</v>
      </c>
      <c r="S275" s="146" t="s">
        <v>52</v>
      </c>
      <c r="T275" s="146" t="s">
        <v>389</v>
      </c>
    </row>
    <row r="276" spans="1:20" ht="14.25" customHeight="1">
      <c r="A276" s="136">
        <v>706</v>
      </c>
      <c r="B276" s="148" t="s">
        <v>24</v>
      </c>
      <c r="C276" s="140" t="s">
        <v>351</v>
      </c>
      <c r="D276" s="132" t="s">
        <v>326</v>
      </c>
      <c r="E276" s="132">
        <v>5</v>
      </c>
      <c r="F276" s="141">
        <v>2</v>
      </c>
      <c r="G276" s="132">
        <v>0.4</v>
      </c>
      <c r="H276" s="132">
        <v>0.12732399999999999</v>
      </c>
      <c r="I276" s="149">
        <v>6</v>
      </c>
      <c r="J276" s="149">
        <v>3</v>
      </c>
      <c r="K276" s="143">
        <v>2149351.426</v>
      </c>
      <c r="L276" s="143">
        <v>5067039.517</v>
      </c>
      <c r="M276" s="144">
        <v>1.2732E-2</v>
      </c>
      <c r="N276" s="144">
        <v>0.68500300000000003</v>
      </c>
      <c r="O276" s="132">
        <v>0.76</v>
      </c>
      <c r="P276" s="132">
        <v>28.274334</v>
      </c>
      <c r="Q276" s="141"/>
      <c r="R276" s="146" t="s">
        <v>402</v>
      </c>
      <c r="S276" s="146" t="s">
        <v>52</v>
      </c>
      <c r="T276" s="146" t="s">
        <v>389</v>
      </c>
    </row>
    <row r="277" spans="1:20" ht="14.25" customHeight="1">
      <c r="A277" s="140" t="s">
        <v>78</v>
      </c>
      <c r="B277" s="132" t="s">
        <v>35</v>
      </c>
      <c r="C277" s="132" t="s">
        <v>368</v>
      </c>
      <c r="D277" s="141" t="s">
        <v>326</v>
      </c>
      <c r="E277" s="132">
        <v>12</v>
      </c>
      <c r="F277" s="132">
        <v>2</v>
      </c>
      <c r="G277" s="142">
        <v>0.83</v>
      </c>
      <c r="H277" s="142">
        <v>0.26419700000000002</v>
      </c>
      <c r="I277" s="143">
        <v>9</v>
      </c>
      <c r="J277" s="143">
        <v>4.5</v>
      </c>
      <c r="K277" s="144">
        <v>2149384.46</v>
      </c>
      <c r="L277" s="144">
        <v>5067200.43</v>
      </c>
      <c r="M277" s="132">
        <v>5.4821000000000002E-2</v>
      </c>
      <c r="N277" s="132">
        <v>0.49996699999999999</v>
      </c>
      <c r="O277" s="141">
        <v>0.76</v>
      </c>
      <c r="P277" s="145">
        <v>63.617251000000003</v>
      </c>
      <c r="Q277" s="146" t="s">
        <v>398</v>
      </c>
      <c r="R277" s="146" t="s">
        <v>403</v>
      </c>
      <c r="S277" s="146" t="s">
        <v>52</v>
      </c>
      <c r="T277" s="146" t="s">
        <v>389</v>
      </c>
    </row>
    <row r="278" spans="1:20" ht="14.25" customHeight="1">
      <c r="A278" s="140" t="s">
        <v>79</v>
      </c>
      <c r="B278" s="132" t="s">
        <v>35</v>
      </c>
      <c r="C278" s="132" t="s">
        <v>368</v>
      </c>
      <c r="D278" s="141" t="s">
        <v>326</v>
      </c>
      <c r="E278" s="132">
        <v>12</v>
      </c>
      <c r="F278" s="132">
        <v>2</v>
      </c>
      <c r="G278" s="142">
        <v>0.92</v>
      </c>
      <c r="H278" s="142">
        <v>0.29284500000000002</v>
      </c>
      <c r="I278" s="143">
        <v>9</v>
      </c>
      <c r="J278" s="143">
        <v>4.5</v>
      </c>
      <c r="K278" s="144">
        <v>2149385.8879999998</v>
      </c>
      <c r="L278" s="144">
        <v>5067220.5159999998</v>
      </c>
      <c r="M278" s="132">
        <v>6.7353999999999997E-2</v>
      </c>
      <c r="N278" s="132">
        <v>0.61427200000000004</v>
      </c>
      <c r="O278" s="141">
        <v>0.76</v>
      </c>
      <c r="P278" s="145">
        <v>63.617251000000003</v>
      </c>
      <c r="Q278" s="146" t="s">
        <v>398</v>
      </c>
      <c r="R278" s="146" t="s">
        <v>403</v>
      </c>
      <c r="S278" s="146" t="s">
        <v>52</v>
      </c>
      <c r="T278" s="146" t="s">
        <v>389</v>
      </c>
    </row>
    <row r="279" spans="1:20" ht="14.25" customHeight="1">
      <c r="A279" s="140" t="s">
        <v>80</v>
      </c>
      <c r="B279" s="132" t="s">
        <v>35</v>
      </c>
      <c r="C279" s="132" t="s">
        <v>368</v>
      </c>
      <c r="D279" s="141" t="s">
        <v>326</v>
      </c>
      <c r="E279" s="132">
        <v>12</v>
      </c>
      <c r="F279" s="132">
        <v>2</v>
      </c>
      <c r="G279" s="142">
        <v>1.1499999999999999</v>
      </c>
      <c r="H279" s="142">
        <v>0.36605599999999999</v>
      </c>
      <c r="I279" s="143">
        <v>9</v>
      </c>
      <c r="J279" s="143">
        <v>4.5</v>
      </c>
      <c r="K279" s="144">
        <v>2149385.8879999998</v>
      </c>
      <c r="L279" s="144">
        <v>5067220.5159999998</v>
      </c>
      <c r="M279" s="132">
        <v>0.105241</v>
      </c>
      <c r="N279" s="132">
        <v>0.95979999999999999</v>
      </c>
      <c r="O279" s="141">
        <v>0.76</v>
      </c>
      <c r="P279" s="145">
        <v>63.617251000000003</v>
      </c>
      <c r="Q279" s="146" t="s">
        <v>398</v>
      </c>
      <c r="R279" s="146" t="s">
        <v>403</v>
      </c>
      <c r="S279" s="146" t="s">
        <v>52</v>
      </c>
      <c r="T279" s="146" t="s">
        <v>389</v>
      </c>
    </row>
    <row r="280" spans="1:20" ht="14.25" customHeight="1">
      <c r="A280" s="140" t="s">
        <v>81</v>
      </c>
      <c r="B280" s="132" t="s">
        <v>132</v>
      </c>
      <c r="C280" s="132" t="s">
        <v>372</v>
      </c>
      <c r="D280" s="141" t="s">
        <v>326</v>
      </c>
      <c r="E280" s="132">
        <v>12</v>
      </c>
      <c r="F280" s="132">
        <v>3</v>
      </c>
      <c r="G280" s="142">
        <v>1.17</v>
      </c>
      <c r="H280" s="142">
        <v>0.372423</v>
      </c>
      <c r="I280" s="143">
        <v>9</v>
      </c>
      <c r="J280" s="143">
        <v>4.5</v>
      </c>
      <c r="K280" s="144">
        <v>2149385.2439999999</v>
      </c>
      <c r="L280" s="144">
        <v>5067214.6679999996</v>
      </c>
      <c r="M280" s="132">
        <v>0.108934</v>
      </c>
      <c r="N280" s="132">
        <v>0.99347399999999997</v>
      </c>
      <c r="O280" s="141">
        <v>0.76</v>
      </c>
      <c r="P280" s="145">
        <v>63.617251000000003</v>
      </c>
      <c r="Q280" s="146" t="s">
        <v>398</v>
      </c>
      <c r="R280" s="146" t="s">
        <v>403</v>
      </c>
      <c r="S280" s="146" t="s">
        <v>52</v>
      </c>
      <c r="T280" s="146" t="s">
        <v>389</v>
      </c>
    </row>
    <row r="281" spans="1:20" ht="14.25" customHeight="1">
      <c r="A281" s="140" t="s">
        <v>328</v>
      </c>
      <c r="B281" s="132" t="s">
        <v>27</v>
      </c>
      <c r="C281" s="132" t="s">
        <v>343</v>
      </c>
      <c r="D281" s="141" t="s">
        <v>326</v>
      </c>
      <c r="E281" s="132">
        <v>8</v>
      </c>
      <c r="F281" s="132">
        <v>2</v>
      </c>
      <c r="G281" s="142">
        <v>0.49</v>
      </c>
      <c r="H281" s="142">
        <v>0.155972</v>
      </c>
      <c r="I281" s="143">
        <v>6</v>
      </c>
      <c r="J281" s="143">
        <v>3</v>
      </c>
      <c r="K281" s="144">
        <v>2149204.4870000002</v>
      </c>
      <c r="L281" s="144">
        <v>5067294.0020000003</v>
      </c>
      <c r="M281" s="132">
        <v>1.9106999999999999E-2</v>
      </c>
      <c r="N281" s="132">
        <v>0.26901999999999998</v>
      </c>
      <c r="O281" s="141">
        <v>0.76</v>
      </c>
      <c r="P281" s="146">
        <v>28.274334</v>
      </c>
      <c r="Q281" s="146" t="s">
        <v>398</v>
      </c>
      <c r="R281" s="146" t="s">
        <v>109</v>
      </c>
      <c r="S281" s="145" t="s">
        <v>52</v>
      </c>
      <c r="T281" s="146" t="s">
        <v>389</v>
      </c>
    </row>
    <row r="282" spans="1:20" ht="14.25" customHeight="1">
      <c r="A282" s="140" t="s">
        <v>99</v>
      </c>
      <c r="B282" s="132" t="s">
        <v>26</v>
      </c>
      <c r="C282" s="132" t="s">
        <v>357</v>
      </c>
      <c r="D282" s="141" t="s">
        <v>326</v>
      </c>
      <c r="E282" s="132">
        <v>10</v>
      </c>
      <c r="F282" s="132">
        <v>2</v>
      </c>
      <c r="G282" s="142">
        <v>0.44</v>
      </c>
      <c r="H282" s="142">
        <v>0.14005600000000001</v>
      </c>
      <c r="I282" s="143">
        <v>9</v>
      </c>
      <c r="J282" s="143">
        <v>4.5</v>
      </c>
      <c r="K282" s="144">
        <v>2149204.0589999999</v>
      </c>
      <c r="L282" s="144">
        <v>5067228.8430000003</v>
      </c>
      <c r="M282" s="132">
        <v>1.5406E-2</v>
      </c>
      <c r="N282" s="132">
        <v>0.117087</v>
      </c>
      <c r="O282" s="141">
        <v>0.76</v>
      </c>
      <c r="P282" s="146">
        <v>63.617251000000003</v>
      </c>
      <c r="Q282" s="146" t="s">
        <v>398</v>
      </c>
      <c r="R282" s="146" t="s">
        <v>109</v>
      </c>
      <c r="S282" s="146" t="s">
        <v>52</v>
      </c>
      <c r="T282" s="146" t="s">
        <v>389</v>
      </c>
    </row>
    <row r="283" spans="1:20" ht="14.25" customHeight="1">
      <c r="A283" s="140" t="s">
        <v>102</v>
      </c>
      <c r="B283" s="132" t="s">
        <v>100</v>
      </c>
      <c r="C283" s="132" t="s">
        <v>334</v>
      </c>
      <c r="D283" s="141" t="s">
        <v>101</v>
      </c>
      <c r="E283" s="132">
        <v>6</v>
      </c>
      <c r="F283" s="132">
        <v>2</v>
      </c>
      <c r="G283" s="142">
        <v>0.33</v>
      </c>
      <c r="H283" s="142">
        <v>0.105042</v>
      </c>
      <c r="I283" s="143">
        <v>10</v>
      </c>
      <c r="J283" s="143">
        <v>5</v>
      </c>
      <c r="K283" s="144">
        <v>2149232.0208000001</v>
      </c>
      <c r="L283" s="144">
        <v>5067175.2161999997</v>
      </c>
      <c r="M283" s="132">
        <v>8.6660000000000001E-3</v>
      </c>
      <c r="N283" s="132">
        <v>3.9516999999999997E-2</v>
      </c>
      <c r="O283" s="141">
        <v>0.76</v>
      </c>
      <c r="P283" s="145">
        <v>78.539816000000002</v>
      </c>
      <c r="Q283" s="146" t="s">
        <v>398</v>
      </c>
      <c r="R283" s="146" t="s">
        <v>109</v>
      </c>
      <c r="S283" s="146" t="s">
        <v>52</v>
      </c>
      <c r="T283" s="146" t="s">
        <v>389</v>
      </c>
    </row>
    <row r="284" spans="1:20" ht="14.25" customHeight="1">
      <c r="A284" s="140" t="s">
        <v>103</v>
      </c>
      <c r="B284" s="132" t="s">
        <v>100</v>
      </c>
      <c r="C284" s="132" t="s">
        <v>334</v>
      </c>
      <c r="D284" s="141" t="s">
        <v>101</v>
      </c>
      <c r="E284" s="132">
        <v>6</v>
      </c>
      <c r="F284" s="132">
        <v>2</v>
      </c>
      <c r="G284" s="142">
        <v>0.32</v>
      </c>
      <c r="H284" s="142">
        <v>0.10185900000000001</v>
      </c>
      <c r="I284" s="143">
        <v>10</v>
      </c>
      <c r="J284" s="143">
        <v>5</v>
      </c>
      <c r="K284" s="144">
        <v>2149232.0208000001</v>
      </c>
      <c r="L284" s="144">
        <v>5067175.2161999997</v>
      </c>
      <c r="M284" s="132">
        <v>8.149E-3</v>
      </c>
      <c r="N284" s="132">
        <v>3.7157999999999997E-2</v>
      </c>
      <c r="O284" s="141">
        <v>0.76</v>
      </c>
      <c r="P284" s="145">
        <v>78.539816000000002</v>
      </c>
      <c r="Q284" s="146" t="s">
        <v>398</v>
      </c>
      <c r="R284" s="146" t="s">
        <v>109</v>
      </c>
      <c r="S284" s="146" t="s">
        <v>52</v>
      </c>
      <c r="T284" s="146" t="s">
        <v>389</v>
      </c>
    </row>
    <row r="285" spans="1:20" ht="14.25" customHeight="1">
      <c r="A285" s="140" t="s">
        <v>104</v>
      </c>
      <c r="B285" s="132" t="s">
        <v>100</v>
      </c>
      <c r="C285" s="132" t="s">
        <v>334</v>
      </c>
      <c r="D285" s="141" t="s">
        <v>101</v>
      </c>
      <c r="E285" s="132">
        <v>6</v>
      </c>
      <c r="F285" s="132">
        <v>2</v>
      </c>
      <c r="G285" s="142">
        <v>0.4</v>
      </c>
      <c r="H285" s="142">
        <v>0.12732399999999999</v>
      </c>
      <c r="I285" s="143">
        <v>10</v>
      </c>
      <c r="J285" s="143">
        <v>5</v>
      </c>
      <c r="K285" s="144">
        <v>2149232.0208000001</v>
      </c>
      <c r="L285" s="144">
        <v>5067175.2161999997</v>
      </c>
      <c r="M285" s="132">
        <v>1.2732E-2</v>
      </c>
      <c r="N285" s="132">
        <v>5.806E-2</v>
      </c>
      <c r="O285" s="141">
        <v>0.76</v>
      </c>
      <c r="P285" s="145">
        <v>78.539816000000002</v>
      </c>
      <c r="Q285" s="146" t="s">
        <v>398</v>
      </c>
      <c r="R285" s="146" t="s">
        <v>109</v>
      </c>
      <c r="S285" s="146" t="s">
        <v>52</v>
      </c>
      <c r="T285" s="146" t="s">
        <v>389</v>
      </c>
    </row>
    <row r="286" spans="1:20" ht="14.25" customHeight="1">
      <c r="A286" s="140" t="s">
        <v>114</v>
      </c>
      <c r="B286" s="132" t="s">
        <v>112</v>
      </c>
      <c r="C286" s="132" t="s">
        <v>366</v>
      </c>
      <c r="D286" s="141" t="s">
        <v>113</v>
      </c>
      <c r="E286" s="132">
        <v>5</v>
      </c>
      <c r="F286" s="132">
        <v>2</v>
      </c>
      <c r="G286" s="142">
        <v>0.54</v>
      </c>
      <c r="H286" s="142">
        <v>0.17188700000000001</v>
      </c>
      <c r="I286" s="143">
        <v>8</v>
      </c>
      <c r="J286" s="143">
        <v>4</v>
      </c>
      <c r="K286" s="144">
        <v>2149196.5389999999</v>
      </c>
      <c r="L286" s="144">
        <v>5066992.5939999996</v>
      </c>
      <c r="M286" s="132">
        <v>2.3205E-2</v>
      </c>
      <c r="N286" s="132">
        <v>8.8178000000000006E-2</v>
      </c>
      <c r="O286" s="141">
        <v>0.76</v>
      </c>
      <c r="P286" s="146">
        <v>50.265481999999999</v>
      </c>
      <c r="Q286" s="146" t="s">
        <v>398</v>
      </c>
      <c r="R286" s="146" t="s">
        <v>109</v>
      </c>
      <c r="S286" s="146" t="s">
        <v>52</v>
      </c>
      <c r="T286" s="146" t="s">
        <v>389</v>
      </c>
    </row>
    <row r="287" spans="1:20" ht="14.25" customHeight="1">
      <c r="A287" s="140" t="s">
        <v>115</v>
      </c>
      <c r="B287" s="132" t="s">
        <v>94</v>
      </c>
      <c r="C287" s="132" t="s">
        <v>358</v>
      </c>
      <c r="D287" s="141" t="s">
        <v>95</v>
      </c>
      <c r="E287" s="132">
        <v>3</v>
      </c>
      <c r="F287" s="132">
        <v>2</v>
      </c>
      <c r="G287" s="142">
        <v>0.36</v>
      </c>
      <c r="H287" s="142">
        <v>0.114592</v>
      </c>
      <c r="I287" s="143">
        <v>6</v>
      </c>
      <c r="J287" s="143">
        <v>3</v>
      </c>
      <c r="K287" s="144">
        <v>2149204.79</v>
      </c>
      <c r="L287" s="144">
        <v>5066949.1140000001</v>
      </c>
      <c r="M287" s="132">
        <v>1.0312999999999999E-2</v>
      </c>
      <c r="N287" s="132">
        <v>2.3514E-2</v>
      </c>
      <c r="O287" s="141">
        <v>0.76</v>
      </c>
      <c r="P287" s="146">
        <v>28.274334</v>
      </c>
      <c r="Q287" s="146" t="s">
        <v>398</v>
      </c>
      <c r="R287" s="146" t="s">
        <v>109</v>
      </c>
      <c r="S287" s="146" t="s">
        <v>52</v>
      </c>
      <c r="T287" s="146" t="s">
        <v>389</v>
      </c>
    </row>
    <row r="288" spans="1:20" ht="14.25" customHeight="1">
      <c r="A288" s="140" t="s">
        <v>329</v>
      </c>
      <c r="B288" s="132" t="s">
        <v>59</v>
      </c>
      <c r="C288" s="132" t="s">
        <v>338</v>
      </c>
      <c r="D288" s="141" t="s">
        <v>326</v>
      </c>
      <c r="E288" s="132">
        <v>12</v>
      </c>
      <c r="F288" s="132">
        <v>2</v>
      </c>
      <c r="G288" s="142">
        <v>1.4</v>
      </c>
      <c r="H288" s="142">
        <v>0.44563399999999997</v>
      </c>
      <c r="I288" s="143">
        <v>10</v>
      </c>
      <c r="J288" s="143">
        <v>5</v>
      </c>
      <c r="K288" s="144">
        <v>2149238.87</v>
      </c>
      <c r="L288" s="144">
        <v>5066899.3509999998</v>
      </c>
      <c r="M288" s="132">
        <v>0.155972</v>
      </c>
      <c r="N288" s="132">
        <v>3.2941250000000002</v>
      </c>
      <c r="O288" s="141">
        <v>0.76</v>
      </c>
      <c r="P288" s="145">
        <v>78.539816000000002</v>
      </c>
      <c r="Q288" s="146" t="s">
        <v>398</v>
      </c>
      <c r="R288" s="146" t="s">
        <v>109</v>
      </c>
      <c r="S288" s="145" t="s">
        <v>52</v>
      </c>
      <c r="T288" s="146" t="s">
        <v>389</v>
      </c>
    </row>
    <row r="289" spans="1:20" ht="14.25" customHeight="1">
      <c r="A289" s="140" t="s">
        <v>119</v>
      </c>
      <c r="B289" s="132" t="s">
        <v>116</v>
      </c>
      <c r="C289" s="132" t="s">
        <v>364</v>
      </c>
      <c r="D289" s="141" t="s">
        <v>89</v>
      </c>
      <c r="E289" s="132">
        <v>6</v>
      </c>
      <c r="F289" s="132">
        <v>3</v>
      </c>
      <c r="G289" s="142">
        <v>0.32</v>
      </c>
      <c r="H289" s="142">
        <v>0.10185900000000001</v>
      </c>
      <c r="I289" s="143">
        <v>6</v>
      </c>
      <c r="J289" s="143">
        <v>3</v>
      </c>
      <c r="K289" s="144">
        <v>2149243.5520000001</v>
      </c>
      <c r="L289" s="144">
        <v>5066908.5049999999</v>
      </c>
      <c r="M289" s="132">
        <v>8.149E-3</v>
      </c>
      <c r="N289" s="132">
        <v>3.7157999999999997E-2</v>
      </c>
      <c r="O289" s="141">
        <v>0.76</v>
      </c>
      <c r="P289" s="145">
        <v>28.274334</v>
      </c>
      <c r="Q289" s="146" t="s">
        <v>398</v>
      </c>
      <c r="R289" s="146" t="s">
        <v>109</v>
      </c>
      <c r="S289" s="146" t="s">
        <v>52</v>
      </c>
      <c r="T289" s="146" t="s">
        <v>389</v>
      </c>
    </row>
    <row r="290" spans="1:20" ht="14.25" customHeight="1">
      <c r="A290" s="140" t="s">
        <v>131</v>
      </c>
      <c r="B290" s="132" t="s">
        <v>26</v>
      </c>
      <c r="C290" s="132" t="s">
        <v>357</v>
      </c>
      <c r="D290" s="141" t="s">
        <v>326</v>
      </c>
      <c r="E290" s="132">
        <v>12</v>
      </c>
      <c r="F290" s="132">
        <v>4</v>
      </c>
      <c r="G290" s="142">
        <v>0.4</v>
      </c>
      <c r="H290" s="142">
        <v>0.12732399999999999</v>
      </c>
      <c r="I290" s="143">
        <v>10</v>
      </c>
      <c r="J290" s="143">
        <v>5</v>
      </c>
      <c r="K290" s="144">
        <v>2149340.25</v>
      </c>
      <c r="L290" s="144">
        <v>5066918.9890000001</v>
      </c>
      <c r="M290" s="132">
        <v>1.2732E-2</v>
      </c>
      <c r="N290" s="132">
        <v>0.116119</v>
      </c>
      <c r="O290" s="141">
        <v>0.76</v>
      </c>
      <c r="P290" s="145">
        <v>78.539816000000002</v>
      </c>
      <c r="Q290" s="146" t="s">
        <v>398</v>
      </c>
      <c r="R290" s="146" t="s">
        <v>109</v>
      </c>
      <c r="S290" s="146" t="s">
        <v>52</v>
      </c>
      <c r="T290" s="146" t="s">
        <v>389</v>
      </c>
    </row>
    <row r="291" spans="1:20" ht="14.25" customHeight="1">
      <c r="A291" s="140" t="s">
        <v>136</v>
      </c>
      <c r="B291" s="132" t="s">
        <v>110</v>
      </c>
      <c r="C291" s="132" t="s">
        <v>354</v>
      </c>
      <c r="D291" s="141" t="s">
        <v>42</v>
      </c>
      <c r="E291" s="132">
        <v>12</v>
      </c>
      <c r="F291" s="132">
        <v>4</v>
      </c>
      <c r="G291" s="142">
        <v>0.59</v>
      </c>
      <c r="H291" s="142">
        <v>0.187803</v>
      </c>
      <c r="I291" s="143">
        <v>12</v>
      </c>
      <c r="J291" s="143">
        <v>6</v>
      </c>
      <c r="K291" s="144">
        <v>2149362.5</v>
      </c>
      <c r="L291" s="144">
        <v>5066955.7640000004</v>
      </c>
      <c r="M291" s="132">
        <v>2.7701E-2</v>
      </c>
      <c r="N291" s="132">
        <v>0.25263200000000002</v>
      </c>
      <c r="O291" s="141">
        <v>0.76</v>
      </c>
      <c r="P291" s="145">
        <v>113.097336</v>
      </c>
      <c r="Q291" s="146" t="s">
        <v>398</v>
      </c>
      <c r="R291" s="146" t="s">
        <v>109</v>
      </c>
      <c r="S291" s="146" t="s">
        <v>52</v>
      </c>
      <c r="T291" s="146" t="s">
        <v>389</v>
      </c>
    </row>
    <row r="292" spans="1:20" ht="14.25" customHeight="1">
      <c r="A292" s="140" t="s">
        <v>137</v>
      </c>
      <c r="B292" s="132" t="s">
        <v>110</v>
      </c>
      <c r="C292" s="132" t="s">
        <v>354</v>
      </c>
      <c r="D292" s="141" t="s">
        <v>42</v>
      </c>
      <c r="E292" s="132">
        <v>12</v>
      </c>
      <c r="F292" s="132">
        <v>4</v>
      </c>
      <c r="G292" s="142">
        <v>0.44</v>
      </c>
      <c r="H292" s="142">
        <v>0.14005600000000001</v>
      </c>
      <c r="I292" s="143">
        <v>12</v>
      </c>
      <c r="J292" s="143">
        <v>6</v>
      </c>
      <c r="K292" s="144">
        <v>2149362.5</v>
      </c>
      <c r="L292" s="144">
        <v>5066955.7640000004</v>
      </c>
      <c r="M292" s="132">
        <v>1.5406E-2</v>
      </c>
      <c r="N292" s="132">
        <v>0.14050499999999999</v>
      </c>
      <c r="O292" s="141">
        <v>0.76</v>
      </c>
      <c r="P292" s="145">
        <v>113.097336</v>
      </c>
      <c r="Q292" s="146" t="s">
        <v>398</v>
      </c>
      <c r="R292" s="146" t="s">
        <v>109</v>
      </c>
      <c r="S292" s="146" t="s">
        <v>52</v>
      </c>
      <c r="T292" s="146" t="s">
        <v>389</v>
      </c>
    </row>
    <row r="293" spans="1:20" ht="14.25" customHeight="1">
      <c r="A293" s="140" t="s">
        <v>149</v>
      </c>
      <c r="B293" s="132" t="s">
        <v>38</v>
      </c>
      <c r="C293" s="132" t="s">
        <v>383</v>
      </c>
      <c r="D293" s="141" t="s">
        <v>39</v>
      </c>
      <c r="E293" s="132">
        <v>12</v>
      </c>
      <c r="F293" s="132">
        <v>3</v>
      </c>
      <c r="G293" s="142">
        <v>0.31</v>
      </c>
      <c r="H293" s="142">
        <v>9.8676E-2</v>
      </c>
      <c r="I293" s="143">
        <v>8</v>
      </c>
      <c r="J293" s="143">
        <v>4</v>
      </c>
      <c r="K293" s="144">
        <v>2149373.7710000002</v>
      </c>
      <c r="L293" s="144">
        <v>5066978.6940000001</v>
      </c>
      <c r="M293" s="132">
        <v>7.6470000000000002E-3</v>
      </c>
      <c r="N293" s="132">
        <v>6.9744E-2</v>
      </c>
      <c r="O293" s="141">
        <v>0.76</v>
      </c>
      <c r="P293" s="145">
        <v>50.265481999999999</v>
      </c>
      <c r="Q293" s="146" t="s">
        <v>398</v>
      </c>
      <c r="R293" s="146" t="s">
        <v>403</v>
      </c>
      <c r="S293" s="146" t="s">
        <v>52</v>
      </c>
      <c r="T293" s="146" t="s">
        <v>389</v>
      </c>
    </row>
    <row r="294" spans="1:20" ht="14.25" customHeight="1">
      <c r="A294" s="140" t="s">
        <v>151</v>
      </c>
      <c r="B294" s="132" t="s">
        <v>35</v>
      </c>
      <c r="C294" s="132" t="s">
        <v>368</v>
      </c>
      <c r="D294" s="141" t="s">
        <v>326</v>
      </c>
      <c r="E294" s="132">
        <v>12</v>
      </c>
      <c r="F294" s="132">
        <v>5</v>
      </c>
      <c r="G294" s="142">
        <v>0.52</v>
      </c>
      <c r="H294" s="142">
        <v>0.165521</v>
      </c>
      <c r="I294" s="143">
        <v>8</v>
      </c>
      <c r="J294" s="143">
        <v>4</v>
      </c>
      <c r="K294" s="144">
        <v>2149368.983</v>
      </c>
      <c r="L294" s="144">
        <v>5066986.62</v>
      </c>
      <c r="M294" s="132">
        <v>2.1517999999999999E-2</v>
      </c>
      <c r="N294" s="132">
        <v>0.196242</v>
      </c>
      <c r="O294" s="141">
        <v>0.76</v>
      </c>
      <c r="P294" s="145">
        <v>50.265481999999999</v>
      </c>
      <c r="Q294" s="146" t="s">
        <v>398</v>
      </c>
      <c r="R294" s="146" t="s">
        <v>403</v>
      </c>
      <c r="S294" s="146" t="s">
        <v>52</v>
      </c>
      <c r="T294" s="146" t="s">
        <v>389</v>
      </c>
    </row>
    <row r="295" spans="1:20" ht="14.25" customHeight="1">
      <c r="A295" s="140" t="s">
        <v>153</v>
      </c>
      <c r="B295" s="132" t="s">
        <v>132</v>
      </c>
      <c r="C295" s="132" t="s">
        <v>372</v>
      </c>
      <c r="D295" s="141" t="s">
        <v>326</v>
      </c>
      <c r="E295" s="132">
        <v>9</v>
      </c>
      <c r="F295" s="132">
        <v>3</v>
      </c>
      <c r="G295" s="142">
        <v>0.47</v>
      </c>
      <c r="H295" s="142">
        <v>0.14960599999999999</v>
      </c>
      <c r="I295" s="143">
        <v>8</v>
      </c>
      <c r="J295" s="143">
        <v>4</v>
      </c>
      <c r="K295" s="144">
        <v>2149325.3119999999</v>
      </c>
      <c r="L295" s="144">
        <v>5066982.8540000003</v>
      </c>
      <c r="M295" s="132">
        <v>1.7579000000000001E-2</v>
      </c>
      <c r="N295" s="132">
        <v>0.120238</v>
      </c>
      <c r="O295" s="141">
        <v>0.76</v>
      </c>
      <c r="P295" s="145">
        <v>50.265481999999999</v>
      </c>
      <c r="Q295" s="146" t="s">
        <v>70</v>
      </c>
      <c r="R295" s="146" t="s">
        <v>109</v>
      </c>
      <c r="S295" s="146" t="s">
        <v>52</v>
      </c>
      <c r="T295" s="146" t="s">
        <v>389</v>
      </c>
    </row>
    <row r="296" spans="1:20" ht="14.25" customHeight="1">
      <c r="A296" s="140" t="s">
        <v>172</v>
      </c>
      <c r="B296" s="132" t="s">
        <v>92</v>
      </c>
      <c r="C296" s="132" t="s">
        <v>359</v>
      </c>
      <c r="D296" s="141" t="s">
        <v>93</v>
      </c>
      <c r="E296" s="132">
        <v>10</v>
      </c>
      <c r="F296" s="132">
        <v>3</v>
      </c>
      <c r="G296" s="142">
        <v>0.48</v>
      </c>
      <c r="H296" s="142">
        <v>0.15278900000000001</v>
      </c>
      <c r="I296" s="143">
        <v>11</v>
      </c>
      <c r="J296" s="143">
        <v>5.5</v>
      </c>
      <c r="K296" s="144">
        <v>2149258.432</v>
      </c>
      <c r="L296" s="144">
        <v>5067016.4450000003</v>
      </c>
      <c r="M296" s="132">
        <v>1.8335000000000001E-2</v>
      </c>
      <c r="N296" s="132">
        <v>0.13934299999999999</v>
      </c>
      <c r="O296" s="141">
        <v>0.76</v>
      </c>
      <c r="P296" s="145">
        <v>95.033178000000007</v>
      </c>
      <c r="Q296" s="146" t="s">
        <v>398</v>
      </c>
      <c r="R296" s="146" t="s">
        <v>109</v>
      </c>
      <c r="S296" s="146" t="s">
        <v>52</v>
      </c>
      <c r="T296" s="146" t="s">
        <v>389</v>
      </c>
    </row>
    <row r="297" spans="1:20" ht="14.25" customHeight="1">
      <c r="A297" s="140" t="s">
        <v>173</v>
      </c>
      <c r="B297" s="132" t="s">
        <v>92</v>
      </c>
      <c r="C297" s="132" t="s">
        <v>359</v>
      </c>
      <c r="D297" s="141" t="s">
        <v>93</v>
      </c>
      <c r="E297" s="132">
        <v>10</v>
      </c>
      <c r="F297" s="132">
        <v>3</v>
      </c>
      <c r="G297" s="142">
        <v>0.81</v>
      </c>
      <c r="H297" s="142">
        <v>0.25783099999999998</v>
      </c>
      <c r="I297" s="143">
        <v>11</v>
      </c>
      <c r="J297" s="143">
        <v>5.5</v>
      </c>
      <c r="K297" s="144">
        <v>2149258.432</v>
      </c>
      <c r="L297" s="144">
        <v>5067016.4450000003</v>
      </c>
      <c r="M297" s="132">
        <v>5.2211E-2</v>
      </c>
      <c r="N297" s="132">
        <v>0.39680199999999999</v>
      </c>
      <c r="O297" s="141">
        <v>0.76</v>
      </c>
      <c r="P297" s="145">
        <v>95.033178000000007</v>
      </c>
      <c r="Q297" s="146" t="s">
        <v>398</v>
      </c>
      <c r="R297" s="146" t="s">
        <v>109</v>
      </c>
      <c r="S297" s="146" t="s">
        <v>52</v>
      </c>
      <c r="T297" s="146" t="s">
        <v>389</v>
      </c>
    </row>
    <row r="298" spans="1:20" ht="14.25" customHeight="1">
      <c r="A298" s="140" t="s">
        <v>176</v>
      </c>
      <c r="B298" s="132" t="s">
        <v>117</v>
      </c>
      <c r="C298" s="132" t="s">
        <v>337</v>
      </c>
      <c r="D298" s="141" t="s">
        <v>326</v>
      </c>
      <c r="E298" s="132">
        <v>12</v>
      </c>
      <c r="F298" s="132">
        <v>3</v>
      </c>
      <c r="G298" s="142">
        <v>1.98</v>
      </c>
      <c r="H298" s="142">
        <v>0.63025399999999998</v>
      </c>
      <c r="I298" s="143">
        <v>9</v>
      </c>
      <c r="J298" s="143">
        <v>4.5</v>
      </c>
      <c r="K298" s="144">
        <v>2149286.6460000002</v>
      </c>
      <c r="L298" s="144">
        <v>5067059.7300000004</v>
      </c>
      <c r="M298" s="132">
        <v>0.31197599999999998</v>
      </c>
      <c r="N298" s="132">
        <v>2.8452169999999999</v>
      </c>
      <c r="O298" s="141">
        <v>0.76</v>
      </c>
      <c r="P298" s="145">
        <v>63.617251000000003</v>
      </c>
      <c r="Q298" s="146" t="s">
        <v>398</v>
      </c>
      <c r="R298" s="146" t="s">
        <v>109</v>
      </c>
      <c r="S298" s="146" t="s">
        <v>52</v>
      </c>
      <c r="T298" s="146" t="s">
        <v>389</v>
      </c>
    </row>
    <row r="299" spans="1:20" ht="14.25" customHeight="1">
      <c r="A299" s="140" t="s">
        <v>182</v>
      </c>
      <c r="B299" s="132" t="s">
        <v>181</v>
      </c>
      <c r="C299" s="132" t="s">
        <v>336</v>
      </c>
      <c r="D299" s="141" t="s">
        <v>113</v>
      </c>
      <c r="E299" s="132">
        <v>5</v>
      </c>
      <c r="F299" s="132">
        <v>2</v>
      </c>
      <c r="G299" s="142">
        <v>0.35</v>
      </c>
      <c r="H299" s="142">
        <v>0.11140799999999999</v>
      </c>
      <c r="I299" s="143">
        <v>5</v>
      </c>
      <c r="J299" s="143">
        <v>2.5</v>
      </c>
      <c r="K299" s="144">
        <v>2149256.9550000001</v>
      </c>
      <c r="L299" s="144">
        <v>5067071.8159999996</v>
      </c>
      <c r="M299" s="132">
        <v>9.7479999999999997E-3</v>
      </c>
      <c r="N299" s="132">
        <v>3.7043E-2</v>
      </c>
      <c r="O299" s="141">
        <v>0.76</v>
      </c>
      <c r="P299" s="145">
        <v>19.634954</v>
      </c>
      <c r="Q299" s="146" t="s">
        <v>398</v>
      </c>
      <c r="R299" s="146" t="s">
        <v>109</v>
      </c>
      <c r="S299" s="146" t="s">
        <v>52</v>
      </c>
      <c r="T299" s="146" t="s">
        <v>389</v>
      </c>
    </row>
    <row r="300" spans="1:20" ht="14.25" customHeight="1">
      <c r="A300" s="140" t="s">
        <v>186</v>
      </c>
      <c r="B300" s="132" t="s">
        <v>107</v>
      </c>
      <c r="C300" s="132" t="s">
        <v>355</v>
      </c>
      <c r="D300" s="141" t="s">
        <v>31</v>
      </c>
      <c r="E300" s="132">
        <v>12</v>
      </c>
      <c r="F300" s="132">
        <v>3</v>
      </c>
      <c r="G300" s="142">
        <v>1.1399999999999999</v>
      </c>
      <c r="H300" s="142">
        <v>0.362873</v>
      </c>
      <c r="I300" s="143">
        <v>11</v>
      </c>
      <c r="J300" s="143">
        <v>5.5</v>
      </c>
      <c r="K300" s="144">
        <v>2149232.0329999998</v>
      </c>
      <c r="L300" s="144">
        <v>5067118.75</v>
      </c>
      <c r="M300" s="132">
        <v>0.103419</v>
      </c>
      <c r="N300" s="132">
        <v>0.94318000000000002</v>
      </c>
      <c r="O300" s="141">
        <v>0.76</v>
      </c>
      <c r="P300" s="145">
        <v>95.033178000000007</v>
      </c>
      <c r="Q300" s="146" t="s">
        <v>398</v>
      </c>
      <c r="R300" s="146" t="s">
        <v>109</v>
      </c>
      <c r="S300" s="146" t="s">
        <v>52</v>
      </c>
      <c r="T300" s="146" t="s">
        <v>389</v>
      </c>
    </row>
    <row r="301" spans="1:20" ht="14.25" customHeight="1">
      <c r="A301" s="140" t="s">
        <v>188</v>
      </c>
      <c r="B301" s="132" t="s">
        <v>32</v>
      </c>
      <c r="C301" s="132" t="s">
        <v>371</v>
      </c>
      <c r="D301" s="141" t="s">
        <v>33</v>
      </c>
      <c r="E301" s="132">
        <v>12</v>
      </c>
      <c r="F301" s="132">
        <v>6</v>
      </c>
      <c r="G301" s="142">
        <v>0.32</v>
      </c>
      <c r="H301" s="142">
        <v>0.10185900000000001</v>
      </c>
      <c r="I301" s="143">
        <v>7</v>
      </c>
      <c r="J301" s="143">
        <v>3.5</v>
      </c>
      <c r="K301" s="144">
        <v>2149273.3957000002</v>
      </c>
      <c r="L301" s="144">
        <v>5067105.3849999998</v>
      </c>
      <c r="M301" s="132">
        <v>8.149E-3</v>
      </c>
      <c r="N301" s="132">
        <v>7.4315999999999993E-2</v>
      </c>
      <c r="O301" s="141">
        <v>0.76</v>
      </c>
      <c r="P301" s="145">
        <v>38.48451</v>
      </c>
      <c r="Q301" s="146" t="s">
        <v>398</v>
      </c>
      <c r="R301" s="146" t="s">
        <v>109</v>
      </c>
      <c r="S301" s="146" t="s">
        <v>52</v>
      </c>
      <c r="T301" s="146" t="s">
        <v>389</v>
      </c>
    </row>
    <row r="302" spans="1:20" ht="14.25" customHeight="1">
      <c r="A302" s="140" t="s">
        <v>189</v>
      </c>
      <c r="B302" s="132" t="s">
        <v>32</v>
      </c>
      <c r="C302" s="132" t="s">
        <v>371</v>
      </c>
      <c r="D302" s="141" t="s">
        <v>33</v>
      </c>
      <c r="E302" s="132">
        <v>12</v>
      </c>
      <c r="F302" s="132">
        <v>5</v>
      </c>
      <c r="G302" s="142">
        <v>0.3</v>
      </c>
      <c r="H302" s="142">
        <v>9.5492999999999995E-2</v>
      </c>
      <c r="I302" s="143">
        <v>7</v>
      </c>
      <c r="J302" s="143">
        <v>3.5</v>
      </c>
      <c r="K302" s="144">
        <v>2149290.4053000002</v>
      </c>
      <c r="L302" s="144">
        <v>5067081.1233000001</v>
      </c>
      <c r="M302" s="132">
        <v>7.162E-3</v>
      </c>
      <c r="N302" s="132">
        <v>6.5317E-2</v>
      </c>
      <c r="O302" s="141">
        <v>0.76</v>
      </c>
      <c r="P302" s="145">
        <v>38.48451</v>
      </c>
      <c r="Q302" s="146" t="s">
        <v>398</v>
      </c>
      <c r="R302" s="146" t="s">
        <v>109</v>
      </c>
      <c r="S302" s="146" t="s">
        <v>52</v>
      </c>
      <c r="T302" s="146" t="s">
        <v>389</v>
      </c>
    </row>
    <row r="303" spans="1:20" ht="14.25" customHeight="1">
      <c r="A303" s="140" t="s">
        <v>192</v>
      </c>
      <c r="B303" s="132" t="s">
        <v>191</v>
      </c>
      <c r="C303" s="132" t="s">
        <v>352</v>
      </c>
      <c r="D303" s="141" t="s">
        <v>130</v>
      </c>
      <c r="E303" s="132">
        <v>3</v>
      </c>
      <c r="F303" s="132">
        <v>1.3</v>
      </c>
      <c r="G303" s="142">
        <v>0.33</v>
      </c>
      <c r="H303" s="142">
        <v>0.105042</v>
      </c>
      <c r="I303" s="143">
        <v>5</v>
      </c>
      <c r="J303" s="143">
        <v>2.5</v>
      </c>
      <c r="K303" s="144">
        <v>2149208.054</v>
      </c>
      <c r="L303" s="144">
        <v>5066954.8779999996</v>
      </c>
      <c r="M303" s="132">
        <v>8.6660000000000001E-3</v>
      </c>
      <c r="N303" s="132">
        <v>1.9758000000000001E-2</v>
      </c>
      <c r="O303" s="141">
        <v>0.76</v>
      </c>
      <c r="P303" s="146">
        <v>19.634954</v>
      </c>
      <c r="Q303" s="146" t="s">
        <v>398</v>
      </c>
      <c r="R303" s="146" t="s">
        <v>109</v>
      </c>
      <c r="S303" s="146" t="s">
        <v>52</v>
      </c>
      <c r="T303" s="146" t="s">
        <v>389</v>
      </c>
    </row>
    <row r="304" spans="1:20" ht="14.25" customHeight="1">
      <c r="A304" s="140" t="s">
        <v>193</v>
      </c>
      <c r="B304" s="132" t="s">
        <v>27</v>
      </c>
      <c r="C304" s="132" t="s">
        <v>343</v>
      </c>
      <c r="D304" s="141" t="s">
        <v>326</v>
      </c>
      <c r="E304" s="132">
        <v>9</v>
      </c>
      <c r="F304" s="132">
        <v>3</v>
      </c>
      <c r="G304" s="142">
        <v>0.56000000000000005</v>
      </c>
      <c r="H304" s="142">
        <v>0.178254</v>
      </c>
      <c r="I304" s="143">
        <v>8</v>
      </c>
      <c r="J304" s="143">
        <v>4</v>
      </c>
      <c r="K304" s="144">
        <v>2149223.2379999999</v>
      </c>
      <c r="L304" s="144">
        <v>5066972.227</v>
      </c>
      <c r="M304" s="132">
        <v>2.4955000000000001E-2</v>
      </c>
      <c r="N304" s="132">
        <v>0.17069599999999999</v>
      </c>
      <c r="O304" s="141">
        <v>0.76</v>
      </c>
      <c r="P304" s="146">
        <v>50.265481999999999</v>
      </c>
      <c r="Q304" s="146" t="s">
        <v>398</v>
      </c>
      <c r="R304" s="146" t="s">
        <v>109</v>
      </c>
      <c r="S304" s="146" t="s">
        <v>52</v>
      </c>
      <c r="T304" s="146" t="s">
        <v>389</v>
      </c>
    </row>
    <row r="305" spans="1:20" ht="14.25" customHeight="1">
      <c r="A305" s="140" t="s">
        <v>196</v>
      </c>
      <c r="B305" s="132" t="s">
        <v>26</v>
      </c>
      <c r="C305" s="132" t="s">
        <v>357</v>
      </c>
      <c r="D305" s="141" t="s">
        <v>326</v>
      </c>
      <c r="E305" s="132">
        <v>12</v>
      </c>
      <c r="F305" s="132">
        <v>6</v>
      </c>
      <c r="G305" s="142">
        <v>0.39</v>
      </c>
      <c r="H305" s="142">
        <v>0.124141</v>
      </c>
      <c r="I305" s="143">
        <v>11</v>
      </c>
      <c r="J305" s="143">
        <v>5.5</v>
      </c>
      <c r="K305" s="144">
        <v>2149352.6839999999</v>
      </c>
      <c r="L305" s="144">
        <v>5067043.2369999997</v>
      </c>
      <c r="M305" s="132">
        <v>1.2104E-2</v>
      </c>
      <c r="N305" s="132">
        <v>0.110386</v>
      </c>
      <c r="O305" s="141">
        <v>0.76</v>
      </c>
      <c r="P305" s="145">
        <v>95.033178000000007</v>
      </c>
      <c r="Q305" s="146" t="s">
        <v>398</v>
      </c>
      <c r="R305" s="146" t="s">
        <v>403</v>
      </c>
      <c r="S305" s="146" t="s">
        <v>52</v>
      </c>
      <c r="T305" s="146" t="s">
        <v>389</v>
      </c>
    </row>
    <row r="306" spans="1:20" ht="14.25" customHeight="1">
      <c r="A306" s="140" t="s">
        <v>197</v>
      </c>
      <c r="B306" s="132" t="s">
        <v>26</v>
      </c>
      <c r="C306" s="132" t="s">
        <v>357</v>
      </c>
      <c r="D306" s="141" t="s">
        <v>326</v>
      </c>
      <c r="E306" s="132">
        <v>13</v>
      </c>
      <c r="F306" s="132">
        <v>4</v>
      </c>
      <c r="G306" s="142">
        <v>0.64</v>
      </c>
      <c r="H306" s="142">
        <v>0.20371800000000001</v>
      </c>
      <c r="I306" s="143">
        <v>9</v>
      </c>
      <c r="J306" s="143">
        <v>4.5</v>
      </c>
      <c r="K306" s="144">
        <v>2149357.551</v>
      </c>
      <c r="L306" s="144">
        <v>5067053.176</v>
      </c>
      <c r="M306" s="132">
        <v>3.2594999999999999E-2</v>
      </c>
      <c r="N306" s="132">
        <v>0.32203799999999999</v>
      </c>
      <c r="O306" s="141">
        <v>0.76</v>
      </c>
      <c r="P306" s="145">
        <v>63.617251000000003</v>
      </c>
      <c r="Q306" s="146" t="s">
        <v>398</v>
      </c>
      <c r="R306" s="146" t="s">
        <v>403</v>
      </c>
      <c r="S306" s="146" t="s">
        <v>52</v>
      </c>
      <c r="T306" s="146" t="s">
        <v>389</v>
      </c>
    </row>
    <row r="307" spans="1:20" ht="14.25" customHeight="1">
      <c r="A307" s="140" t="s">
        <v>198</v>
      </c>
      <c r="B307" s="132" t="s">
        <v>38</v>
      </c>
      <c r="C307" s="132" t="s">
        <v>365</v>
      </c>
      <c r="D307" s="141" t="s">
        <v>39</v>
      </c>
      <c r="E307" s="132">
        <v>10</v>
      </c>
      <c r="F307" s="132">
        <v>5</v>
      </c>
      <c r="G307" s="142">
        <v>0.5</v>
      </c>
      <c r="H307" s="142">
        <v>0.15915499999999999</v>
      </c>
      <c r="I307" s="143">
        <v>8</v>
      </c>
      <c r="J307" s="143">
        <v>4</v>
      </c>
      <c r="K307" s="144">
        <v>2149372.1192999999</v>
      </c>
      <c r="L307" s="144">
        <v>5067116.5403000005</v>
      </c>
      <c r="M307" s="132">
        <v>1.9893999999999998E-2</v>
      </c>
      <c r="N307" s="132">
        <v>0.151197</v>
      </c>
      <c r="O307" s="141">
        <v>0.76</v>
      </c>
      <c r="P307" s="145">
        <v>50.265481999999999</v>
      </c>
      <c r="Q307" s="146" t="s">
        <v>398</v>
      </c>
      <c r="R307" s="146" t="s">
        <v>403</v>
      </c>
      <c r="S307" s="146" t="s">
        <v>52</v>
      </c>
      <c r="T307" s="146" t="s">
        <v>389</v>
      </c>
    </row>
    <row r="308" spans="1:20" ht="14.25" customHeight="1">
      <c r="A308" s="140" t="s">
        <v>202</v>
      </c>
      <c r="B308" s="132" t="s">
        <v>26</v>
      </c>
      <c r="C308" s="132" t="s">
        <v>357</v>
      </c>
      <c r="D308" s="141" t="s">
        <v>326</v>
      </c>
      <c r="E308" s="132">
        <v>12</v>
      </c>
      <c r="F308" s="132">
        <v>4</v>
      </c>
      <c r="G308" s="142">
        <v>0.96</v>
      </c>
      <c r="H308" s="142">
        <v>0.30557699999999999</v>
      </c>
      <c r="I308" s="143">
        <v>9</v>
      </c>
      <c r="J308" s="143">
        <v>4.5</v>
      </c>
      <c r="K308" s="144">
        <v>2149333.4506999999</v>
      </c>
      <c r="L308" s="144">
        <v>5067122.1157999998</v>
      </c>
      <c r="M308" s="132">
        <v>7.3339000000000001E-2</v>
      </c>
      <c r="N308" s="132">
        <v>0.668848</v>
      </c>
      <c r="O308" s="141">
        <v>0.76</v>
      </c>
      <c r="P308" s="145">
        <v>63.617251000000003</v>
      </c>
      <c r="Q308" s="146" t="s">
        <v>398</v>
      </c>
      <c r="R308" s="146" t="s">
        <v>402</v>
      </c>
      <c r="S308" s="146" t="s">
        <v>52</v>
      </c>
      <c r="T308" s="146" t="s">
        <v>389</v>
      </c>
    </row>
    <row r="309" spans="1:20" ht="14.25" customHeight="1">
      <c r="A309" s="140" t="s">
        <v>204</v>
      </c>
      <c r="B309" s="132" t="s">
        <v>26</v>
      </c>
      <c r="C309" s="132" t="s">
        <v>357</v>
      </c>
      <c r="D309" s="141" t="s">
        <v>326</v>
      </c>
      <c r="E309" s="132">
        <v>12</v>
      </c>
      <c r="F309" s="132">
        <v>4</v>
      </c>
      <c r="G309" s="142">
        <v>0.43</v>
      </c>
      <c r="H309" s="142">
        <v>0.13687299999999999</v>
      </c>
      <c r="I309" s="143">
        <v>10</v>
      </c>
      <c r="J309" s="143">
        <v>5</v>
      </c>
      <c r="K309" s="144">
        <v>2149324.2030000002</v>
      </c>
      <c r="L309" s="144">
        <v>5067120.574</v>
      </c>
      <c r="M309" s="132">
        <v>1.4714E-2</v>
      </c>
      <c r="N309" s="132">
        <v>0.134191</v>
      </c>
      <c r="O309" s="141">
        <v>0.76</v>
      </c>
      <c r="P309" s="145">
        <v>78.539816000000002</v>
      </c>
      <c r="Q309" s="146" t="s">
        <v>398</v>
      </c>
      <c r="R309" s="146" t="s">
        <v>402</v>
      </c>
      <c r="S309" s="146" t="s">
        <v>52</v>
      </c>
      <c r="T309" s="146" t="s">
        <v>389</v>
      </c>
    </row>
    <row r="310" spans="1:20" ht="14.25" customHeight="1">
      <c r="A310" s="140" t="s">
        <v>205</v>
      </c>
      <c r="B310" s="132" t="s">
        <v>26</v>
      </c>
      <c r="C310" s="132" t="s">
        <v>357</v>
      </c>
      <c r="D310" s="141" t="s">
        <v>326</v>
      </c>
      <c r="E310" s="132">
        <v>12</v>
      </c>
      <c r="F310" s="132">
        <v>4</v>
      </c>
      <c r="G310" s="142">
        <v>0.44</v>
      </c>
      <c r="H310" s="142">
        <v>0.14005600000000001</v>
      </c>
      <c r="I310" s="143">
        <v>10</v>
      </c>
      <c r="J310" s="143">
        <v>5</v>
      </c>
      <c r="K310" s="144">
        <v>2149324.2030000002</v>
      </c>
      <c r="L310" s="144">
        <v>5067120.574</v>
      </c>
      <c r="M310" s="132">
        <v>1.5406E-2</v>
      </c>
      <c r="N310" s="132">
        <v>0.14050499999999999</v>
      </c>
      <c r="O310" s="141">
        <v>0.76</v>
      </c>
      <c r="P310" s="145">
        <v>78.539816000000002</v>
      </c>
      <c r="Q310" s="146" t="s">
        <v>398</v>
      </c>
      <c r="R310" s="146" t="s">
        <v>402</v>
      </c>
      <c r="S310" s="146" t="s">
        <v>52</v>
      </c>
      <c r="T310" s="146" t="s">
        <v>389</v>
      </c>
    </row>
    <row r="311" spans="1:20" ht="14.25" customHeight="1">
      <c r="A311" s="140" t="s">
        <v>210</v>
      </c>
      <c r="B311" s="132" t="s">
        <v>22</v>
      </c>
      <c r="C311" s="132" t="s">
        <v>345</v>
      </c>
      <c r="D311" s="141" t="s">
        <v>20</v>
      </c>
      <c r="E311" s="132">
        <v>10</v>
      </c>
      <c r="F311" s="132">
        <v>3</v>
      </c>
      <c r="G311" s="142">
        <v>0.87</v>
      </c>
      <c r="H311" s="142">
        <v>0.27693000000000001</v>
      </c>
      <c r="I311" s="143">
        <v>11</v>
      </c>
      <c r="J311" s="143">
        <v>5.5</v>
      </c>
      <c r="K311" s="144">
        <v>2149283.8835999998</v>
      </c>
      <c r="L311" s="144">
        <v>5067120.6359999999</v>
      </c>
      <c r="M311" s="132">
        <v>6.0232000000000001E-2</v>
      </c>
      <c r="N311" s="132">
        <v>0.45776499999999998</v>
      </c>
      <c r="O311" s="141">
        <v>0.76</v>
      </c>
      <c r="P311" s="145">
        <v>95.033178000000007</v>
      </c>
      <c r="Q311" s="146" t="s">
        <v>398</v>
      </c>
      <c r="R311" s="146" t="s">
        <v>109</v>
      </c>
      <c r="S311" s="146" t="s">
        <v>52</v>
      </c>
      <c r="T311" s="146" t="s">
        <v>389</v>
      </c>
    </row>
    <row r="312" spans="1:20" ht="14.25" customHeight="1">
      <c r="A312" s="140" t="s">
        <v>211</v>
      </c>
      <c r="B312" s="132" t="s">
        <v>22</v>
      </c>
      <c r="C312" s="132" t="s">
        <v>345</v>
      </c>
      <c r="D312" s="141" t="s">
        <v>20</v>
      </c>
      <c r="E312" s="132">
        <v>10</v>
      </c>
      <c r="F312" s="132">
        <v>3</v>
      </c>
      <c r="G312" s="142">
        <v>0.82</v>
      </c>
      <c r="H312" s="142">
        <v>0.26101400000000002</v>
      </c>
      <c r="I312" s="143">
        <v>12</v>
      </c>
      <c r="J312" s="143">
        <v>6</v>
      </c>
      <c r="K312" s="144">
        <v>2149291.3321000002</v>
      </c>
      <c r="L312" s="144">
        <v>5067117.0405000001</v>
      </c>
      <c r="M312" s="132">
        <v>5.3508E-2</v>
      </c>
      <c r="N312" s="132">
        <v>0.40666000000000002</v>
      </c>
      <c r="O312" s="141">
        <v>0.76</v>
      </c>
      <c r="P312" s="145">
        <v>113.097336</v>
      </c>
      <c r="Q312" s="146" t="s">
        <v>398</v>
      </c>
      <c r="R312" s="146" t="s">
        <v>109</v>
      </c>
      <c r="S312" s="146" t="s">
        <v>52</v>
      </c>
      <c r="T312" s="146" t="s">
        <v>330</v>
      </c>
    </row>
    <row r="313" spans="1:20" ht="14.25" customHeight="1">
      <c r="A313" s="140" t="s">
        <v>212</v>
      </c>
      <c r="B313" s="132" t="s">
        <v>22</v>
      </c>
      <c r="C313" s="132" t="s">
        <v>345</v>
      </c>
      <c r="D313" s="141" t="s">
        <v>20</v>
      </c>
      <c r="E313" s="132">
        <v>10</v>
      </c>
      <c r="F313" s="132">
        <v>3</v>
      </c>
      <c r="G313" s="142">
        <v>0.56000000000000005</v>
      </c>
      <c r="H313" s="142">
        <v>0.178254</v>
      </c>
      <c r="I313" s="143">
        <v>12</v>
      </c>
      <c r="J313" s="143">
        <v>6</v>
      </c>
      <c r="K313" s="144">
        <v>2149291.3321000002</v>
      </c>
      <c r="L313" s="144">
        <v>5067117.0405000001</v>
      </c>
      <c r="M313" s="132">
        <v>2.4955000000000001E-2</v>
      </c>
      <c r="N313" s="132">
        <v>0.189662</v>
      </c>
      <c r="O313" s="141">
        <v>0.76</v>
      </c>
      <c r="P313" s="145">
        <v>113.097336</v>
      </c>
      <c r="Q313" s="146" t="s">
        <v>398</v>
      </c>
      <c r="R313" s="146" t="s">
        <v>109</v>
      </c>
      <c r="S313" s="146" t="s">
        <v>52</v>
      </c>
      <c r="T313" s="146" t="s">
        <v>330</v>
      </c>
    </row>
    <row r="314" spans="1:20" ht="14.25" customHeight="1">
      <c r="A314" s="140" t="s">
        <v>213</v>
      </c>
      <c r="B314" s="132" t="s">
        <v>22</v>
      </c>
      <c r="C314" s="132" t="s">
        <v>345</v>
      </c>
      <c r="D314" s="141" t="s">
        <v>20</v>
      </c>
      <c r="E314" s="132">
        <v>12</v>
      </c>
      <c r="F314" s="132">
        <v>5</v>
      </c>
      <c r="G314" s="142">
        <v>0.72</v>
      </c>
      <c r="H314" s="142">
        <v>0.229183</v>
      </c>
      <c r="I314" s="143">
        <v>10</v>
      </c>
      <c r="J314" s="143">
        <v>5</v>
      </c>
      <c r="K314" s="144">
        <v>2149294.3174999999</v>
      </c>
      <c r="L314" s="144">
        <v>5067115.5504000001</v>
      </c>
      <c r="M314" s="132">
        <v>4.1252999999999998E-2</v>
      </c>
      <c r="N314" s="132">
        <v>0.37622699999999998</v>
      </c>
      <c r="O314" s="141">
        <v>0.76</v>
      </c>
      <c r="P314" s="145">
        <v>78.539816000000002</v>
      </c>
      <c r="Q314" s="146" t="s">
        <v>398</v>
      </c>
      <c r="R314" s="146" t="s">
        <v>109</v>
      </c>
      <c r="S314" s="146" t="s">
        <v>52</v>
      </c>
      <c r="T314" s="146" t="s">
        <v>389</v>
      </c>
    </row>
    <row r="315" spans="1:20" ht="14.25" customHeight="1">
      <c r="A315" s="140" t="s">
        <v>214</v>
      </c>
      <c r="B315" s="132" t="s">
        <v>22</v>
      </c>
      <c r="C315" s="132" t="s">
        <v>345</v>
      </c>
      <c r="D315" s="141" t="s">
        <v>20</v>
      </c>
      <c r="E315" s="132">
        <v>12</v>
      </c>
      <c r="F315" s="132">
        <v>5</v>
      </c>
      <c r="G315" s="142">
        <v>0.46</v>
      </c>
      <c r="H315" s="142">
        <v>0.146423</v>
      </c>
      <c r="I315" s="143">
        <v>10</v>
      </c>
      <c r="J315" s="143">
        <v>5</v>
      </c>
      <c r="K315" s="144">
        <v>2149294.3174999999</v>
      </c>
      <c r="L315" s="144">
        <v>5067115.5504000001</v>
      </c>
      <c r="M315" s="132">
        <v>1.6839E-2</v>
      </c>
      <c r="N315" s="132">
        <v>0.15356800000000001</v>
      </c>
      <c r="O315" s="141">
        <v>0.76</v>
      </c>
      <c r="P315" s="145">
        <v>78.539816000000002</v>
      </c>
      <c r="Q315" s="146" t="s">
        <v>398</v>
      </c>
      <c r="R315" s="146" t="s">
        <v>109</v>
      </c>
      <c r="S315" s="146" t="s">
        <v>52</v>
      </c>
      <c r="T315" s="146" t="s">
        <v>389</v>
      </c>
    </row>
    <row r="316" spans="1:20" ht="14.25" customHeight="1">
      <c r="A316" s="140" t="s">
        <v>215</v>
      </c>
      <c r="B316" s="132" t="s">
        <v>22</v>
      </c>
      <c r="C316" s="132" t="s">
        <v>345</v>
      </c>
      <c r="D316" s="141" t="s">
        <v>20</v>
      </c>
      <c r="E316" s="132">
        <v>12</v>
      </c>
      <c r="F316" s="132">
        <v>5</v>
      </c>
      <c r="G316" s="142">
        <v>0.31</v>
      </c>
      <c r="H316" s="142">
        <v>9.8676E-2</v>
      </c>
      <c r="I316" s="143">
        <v>10</v>
      </c>
      <c r="J316" s="143">
        <v>5</v>
      </c>
      <c r="K316" s="144">
        <v>2149294.3174999999</v>
      </c>
      <c r="L316" s="144">
        <v>5067115.5504000001</v>
      </c>
      <c r="M316" s="132">
        <v>7.6470000000000002E-3</v>
      </c>
      <c r="N316" s="132">
        <v>6.9744E-2</v>
      </c>
      <c r="O316" s="141">
        <v>0.76</v>
      </c>
      <c r="P316" s="145">
        <v>78.539816000000002</v>
      </c>
      <c r="Q316" s="146" t="s">
        <v>398</v>
      </c>
      <c r="R316" s="146" t="s">
        <v>109</v>
      </c>
      <c r="S316" s="146" t="s">
        <v>52</v>
      </c>
      <c r="T316" s="146" t="s">
        <v>389</v>
      </c>
    </row>
    <row r="317" spans="1:20" ht="14.25" customHeight="1">
      <c r="A317" s="140" t="s">
        <v>216</v>
      </c>
      <c r="B317" s="132" t="s">
        <v>22</v>
      </c>
      <c r="C317" s="132" t="s">
        <v>345</v>
      </c>
      <c r="D317" s="141" t="s">
        <v>20</v>
      </c>
      <c r="E317" s="132">
        <v>12</v>
      </c>
      <c r="F317" s="132">
        <v>5</v>
      </c>
      <c r="G317" s="142">
        <v>0.87</v>
      </c>
      <c r="H317" s="142">
        <v>0.27693000000000001</v>
      </c>
      <c r="I317" s="143">
        <v>10</v>
      </c>
      <c r="J317" s="143">
        <v>5</v>
      </c>
      <c r="K317" s="144">
        <v>2149294.3174999999</v>
      </c>
      <c r="L317" s="144">
        <v>5067115.5504000001</v>
      </c>
      <c r="M317" s="132">
        <v>6.0232000000000001E-2</v>
      </c>
      <c r="N317" s="132">
        <v>0.54931799999999997</v>
      </c>
      <c r="O317" s="141">
        <v>0.76</v>
      </c>
      <c r="P317" s="145">
        <v>78.539816000000002</v>
      </c>
      <c r="Q317" s="146" t="s">
        <v>398</v>
      </c>
      <c r="R317" s="146" t="s">
        <v>109</v>
      </c>
      <c r="S317" s="146" t="s">
        <v>52</v>
      </c>
      <c r="T317" s="146" t="s">
        <v>389</v>
      </c>
    </row>
    <row r="318" spans="1:20" ht="14.25" customHeight="1">
      <c r="A318" s="140" t="s">
        <v>217</v>
      </c>
      <c r="B318" s="132" t="s">
        <v>22</v>
      </c>
      <c r="C318" s="132" t="s">
        <v>345</v>
      </c>
      <c r="D318" s="141" t="s">
        <v>20</v>
      </c>
      <c r="E318" s="132">
        <v>12</v>
      </c>
      <c r="F318" s="132">
        <v>5</v>
      </c>
      <c r="G318" s="142">
        <v>0.55000000000000004</v>
      </c>
      <c r="H318" s="142">
        <v>0.17507</v>
      </c>
      <c r="I318" s="143">
        <v>10</v>
      </c>
      <c r="J318" s="143">
        <v>5</v>
      </c>
      <c r="K318" s="144">
        <v>2149294.3174999999</v>
      </c>
      <c r="L318" s="144">
        <v>5067115.5504000001</v>
      </c>
      <c r="M318" s="132">
        <v>2.4072E-2</v>
      </c>
      <c r="N318" s="132">
        <v>0.21953800000000001</v>
      </c>
      <c r="O318" s="141">
        <v>0.76</v>
      </c>
      <c r="P318" s="145">
        <v>78.539816000000002</v>
      </c>
      <c r="Q318" s="146" t="s">
        <v>398</v>
      </c>
      <c r="R318" s="146" t="s">
        <v>109</v>
      </c>
      <c r="S318" s="146" t="s">
        <v>52</v>
      </c>
      <c r="T318" s="146" t="s">
        <v>389</v>
      </c>
    </row>
    <row r="319" spans="1:20" ht="14.25" customHeight="1">
      <c r="A319" s="140" t="s">
        <v>331</v>
      </c>
      <c r="B319" s="132" t="s">
        <v>22</v>
      </c>
      <c r="C319" s="132" t="s">
        <v>345</v>
      </c>
      <c r="D319" s="141" t="s">
        <v>20</v>
      </c>
      <c r="E319" s="132">
        <v>10</v>
      </c>
      <c r="F319" s="132">
        <v>4</v>
      </c>
      <c r="G319" s="142">
        <v>0.4</v>
      </c>
      <c r="H319" s="142">
        <v>0.12732399999999999</v>
      </c>
      <c r="I319" s="143">
        <v>8</v>
      </c>
      <c r="J319" s="143">
        <v>4</v>
      </c>
      <c r="K319" s="144">
        <v>2149307.6845</v>
      </c>
      <c r="L319" s="144">
        <v>5067111.2569000004</v>
      </c>
      <c r="M319" s="132">
        <v>1.2732E-2</v>
      </c>
      <c r="N319" s="151">
        <v>9.6763199999999994E-2</v>
      </c>
      <c r="O319" s="152">
        <v>0.76</v>
      </c>
      <c r="P319" s="152">
        <v>50.26548245743669</v>
      </c>
      <c r="Q319" s="146" t="s">
        <v>398</v>
      </c>
      <c r="R319" s="146" t="s">
        <v>109</v>
      </c>
      <c r="S319" s="145" t="s">
        <v>52</v>
      </c>
      <c r="T319" s="146" t="s">
        <v>389</v>
      </c>
    </row>
    <row r="320" spans="1:20" ht="14.25" customHeight="1">
      <c r="A320" s="140" t="s">
        <v>220</v>
      </c>
      <c r="B320" s="132" t="s">
        <v>27</v>
      </c>
      <c r="C320" s="132" t="s">
        <v>343</v>
      </c>
      <c r="D320" s="141" t="s">
        <v>326</v>
      </c>
      <c r="E320" s="132">
        <v>9</v>
      </c>
      <c r="F320" s="132">
        <v>3</v>
      </c>
      <c r="G320" s="142">
        <v>0.7</v>
      </c>
      <c r="H320" s="142">
        <v>0.22281699999999999</v>
      </c>
      <c r="I320" s="143">
        <v>8</v>
      </c>
      <c r="J320" s="143">
        <v>4</v>
      </c>
      <c r="K320" s="144">
        <v>2149322.0120000001</v>
      </c>
      <c r="L320" s="144">
        <v>5067018.9230000004</v>
      </c>
      <c r="M320" s="132">
        <v>3.8993E-2</v>
      </c>
      <c r="N320" s="132">
        <v>0.266712</v>
      </c>
      <c r="O320" s="141">
        <v>0.76</v>
      </c>
      <c r="P320" s="145">
        <v>50.265481999999999</v>
      </c>
      <c r="Q320" s="146" t="s">
        <v>398</v>
      </c>
      <c r="R320" s="146" t="s">
        <v>109</v>
      </c>
      <c r="S320" s="146" t="s">
        <v>52</v>
      </c>
      <c r="T320" s="146" t="s">
        <v>389</v>
      </c>
    </row>
    <row r="321" spans="1:20" ht="14.25" customHeight="1">
      <c r="A321" s="140" t="s">
        <v>221</v>
      </c>
      <c r="B321" s="132" t="s">
        <v>27</v>
      </c>
      <c r="C321" s="132" t="s">
        <v>343</v>
      </c>
      <c r="D321" s="141" t="s">
        <v>326</v>
      </c>
      <c r="E321" s="132">
        <v>9</v>
      </c>
      <c r="F321" s="132">
        <v>3</v>
      </c>
      <c r="G321" s="142">
        <v>0.46</v>
      </c>
      <c r="H321" s="142">
        <v>0.146423</v>
      </c>
      <c r="I321" s="143">
        <v>8</v>
      </c>
      <c r="J321" s="143">
        <v>4</v>
      </c>
      <c r="K321" s="144">
        <v>2149322.0120000001</v>
      </c>
      <c r="L321" s="144">
        <v>5067018.9230000004</v>
      </c>
      <c r="M321" s="132">
        <v>1.6839E-2</v>
      </c>
      <c r="N321" s="132">
        <v>0.115176</v>
      </c>
      <c r="O321" s="141">
        <v>0.76</v>
      </c>
      <c r="P321" s="145">
        <v>50.265481999999999</v>
      </c>
      <c r="Q321" s="146" t="s">
        <v>398</v>
      </c>
      <c r="R321" s="146" t="s">
        <v>109</v>
      </c>
      <c r="S321" s="146" t="s">
        <v>52</v>
      </c>
      <c r="T321" s="146" t="s">
        <v>389</v>
      </c>
    </row>
    <row r="322" spans="1:20" ht="14.25" customHeight="1">
      <c r="A322" s="140" t="s">
        <v>227</v>
      </c>
      <c r="B322" s="132" t="s">
        <v>22</v>
      </c>
      <c r="C322" s="132" t="s">
        <v>345</v>
      </c>
      <c r="D322" s="141" t="s">
        <v>20</v>
      </c>
      <c r="E322" s="132">
        <v>10</v>
      </c>
      <c r="F322" s="132">
        <v>5</v>
      </c>
      <c r="G322" s="142">
        <v>1.1399999999999999</v>
      </c>
      <c r="H322" s="142">
        <v>0.362873</v>
      </c>
      <c r="I322" s="143">
        <v>12</v>
      </c>
      <c r="J322" s="143">
        <v>6</v>
      </c>
      <c r="K322" s="144">
        <v>2149324.5274</v>
      </c>
      <c r="L322" s="144">
        <v>5067076.6706999997</v>
      </c>
      <c r="M322" s="132">
        <v>0.103419</v>
      </c>
      <c r="N322" s="132">
        <v>0.78598400000000002</v>
      </c>
      <c r="O322" s="141">
        <v>0.76</v>
      </c>
      <c r="P322" s="145">
        <v>113.097336</v>
      </c>
      <c r="Q322" s="146" t="s">
        <v>398</v>
      </c>
      <c r="R322" s="146" t="s">
        <v>109</v>
      </c>
      <c r="S322" s="146" t="s">
        <v>52</v>
      </c>
      <c r="T322" s="146" t="s">
        <v>389</v>
      </c>
    </row>
    <row r="323" spans="1:20" ht="14.25" customHeight="1">
      <c r="A323" s="140" t="s">
        <v>228</v>
      </c>
      <c r="B323" s="132" t="s">
        <v>22</v>
      </c>
      <c r="C323" s="132" t="s">
        <v>345</v>
      </c>
      <c r="D323" s="141" t="s">
        <v>20</v>
      </c>
      <c r="E323" s="132">
        <v>10</v>
      </c>
      <c r="F323" s="132">
        <v>5</v>
      </c>
      <c r="G323" s="142">
        <v>0.91</v>
      </c>
      <c r="H323" s="142">
        <v>0.28966199999999998</v>
      </c>
      <c r="I323" s="143">
        <v>12</v>
      </c>
      <c r="J323" s="143">
        <v>6</v>
      </c>
      <c r="K323" s="144">
        <v>2149324.5274</v>
      </c>
      <c r="L323" s="144">
        <v>5067076.6706999997</v>
      </c>
      <c r="M323" s="132">
        <v>6.5897999999999998E-2</v>
      </c>
      <c r="N323" s="132">
        <v>0.50082599999999999</v>
      </c>
      <c r="O323" s="141">
        <v>0.76</v>
      </c>
      <c r="P323" s="145">
        <v>113.097336</v>
      </c>
      <c r="Q323" s="146" t="s">
        <v>398</v>
      </c>
      <c r="R323" s="146" t="s">
        <v>109</v>
      </c>
      <c r="S323" s="146" t="s">
        <v>52</v>
      </c>
      <c r="T323" s="146" t="s">
        <v>389</v>
      </c>
    </row>
    <row r="324" spans="1:20" ht="14.25" customHeight="1">
      <c r="A324" s="140" t="s">
        <v>232</v>
      </c>
      <c r="B324" s="132" t="s">
        <v>60</v>
      </c>
      <c r="C324" s="132" t="s">
        <v>398</v>
      </c>
      <c r="D324" s="141" t="s">
        <v>398</v>
      </c>
      <c r="E324" s="132">
        <v>10</v>
      </c>
      <c r="F324" s="132">
        <v>4</v>
      </c>
      <c r="G324" s="142">
        <v>0.61</v>
      </c>
      <c r="H324" s="142">
        <v>0.19416900000000001</v>
      </c>
      <c r="I324" s="143" t="s">
        <v>398</v>
      </c>
      <c r="J324" s="143">
        <v>0</v>
      </c>
      <c r="K324" s="144">
        <v>2149306.1351000001</v>
      </c>
      <c r="L324" s="144">
        <v>5067095.0752999997</v>
      </c>
      <c r="M324" s="132">
        <v>2.9610999999999998E-2</v>
      </c>
      <c r="N324" s="132">
        <v>0.22504199999999999</v>
      </c>
      <c r="O324" s="141">
        <v>0.76</v>
      </c>
      <c r="P324" s="145">
        <v>0</v>
      </c>
      <c r="Q324" s="146" t="s">
        <v>398</v>
      </c>
      <c r="R324" s="146" t="s">
        <v>109</v>
      </c>
      <c r="S324" s="146" t="s">
        <v>52</v>
      </c>
      <c r="T324" s="146" t="s">
        <v>324</v>
      </c>
    </row>
    <row r="325" spans="1:20" ht="14.25" customHeight="1">
      <c r="A325" s="140" t="s">
        <v>233</v>
      </c>
      <c r="B325" s="132" t="s">
        <v>60</v>
      </c>
      <c r="C325" s="132" t="s">
        <v>398</v>
      </c>
      <c r="D325" s="141" t="s">
        <v>398</v>
      </c>
      <c r="E325" s="132">
        <v>10</v>
      </c>
      <c r="F325" s="132">
        <v>4</v>
      </c>
      <c r="G325" s="142">
        <v>1.33</v>
      </c>
      <c r="H325" s="142">
        <v>0.42335200000000001</v>
      </c>
      <c r="I325" s="143" t="s">
        <v>398</v>
      </c>
      <c r="J325" s="143">
        <v>0</v>
      </c>
      <c r="K325" s="144">
        <v>2149306.1351000001</v>
      </c>
      <c r="L325" s="144">
        <v>5067095.0752999997</v>
      </c>
      <c r="M325" s="132">
        <v>0.140765</v>
      </c>
      <c r="N325" s="132">
        <v>1.0698110000000001</v>
      </c>
      <c r="O325" s="141">
        <v>0.76</v>
      </c>
      <c r="P325" s="145">
        <v>0</v>
      </c>
      <c r="Q325" s="146" t="s">
        <v>398</v>
      </c>
      <c r="R325" s="146" t="s">
        <v>109</v>
      </c>
      <c r="S325" s="146" t="s">
        <v>52</v>
      </c>
      <c r="T325" s="146" t="s">
        <v>324</v>
      </c>
    </row>
    <row r="326" spans="1:20" ht="14.25" customHeight="1">
      <c r="A326" s="140" t="s">
        <v>236</v>
      </c>
      <c r="B326" s="132" t="s">
        <v>107</v>
      </c>
      <c r="C326" s="132" t="s">
        <v>355</v>
      </c>
      <c r="D326" s="141" t="s">
        <v>31</v>
      </c>
      <c r="E326" s="132">
        <v>10</v>
      </c>
      <c r="F326" s="132">
        <v>4</v>
      </c>
      <c r="G326" s="142">
        <v>0.48</v>
      </c>
      <c r="H326" s="142">
        <v>0.15278900000000001</v>
      </c>
      <c r="I326" s="143">
        <v>12</v>
      </c>
      <c r="J326" s="143">
        <v>6</v>
      </c>
      <c r="K326" s="144">
        <v>2149239.2242999999</v>
      </c>
      <c r="L326" s="144">
        <v>5067143.6032999996</v>
      </c>
      <c r="M326" s="132">
        <v>1.8335000000000001E-2</v>
      </c>
      <c r="N326" s="132">
        <v>0.13934299999999999</v>
      </c>
      <c r="O326" s="141">
        <v>0.76</v>
      </c>
      <c r="P326" s="145">
        <v>113.097336</v>
      </c>
      <c r="Q326" s="146" t="s">
        <v>398</v>
      </c>
      <c r="R326" s="146" t="s">
        <v>109</v>
      </c>
      <c r="S326" s="146" t="s">
        <v>52</v>
      </c>
      <c r="T326" s="146" t="s">
        <v>389</v>
      </c>
    </row>
    <row r="327" spans="1:20" ht="14.25" customHeight="1">
      <c r="A327" s="140" t="s">
        <v>237</v>
      </c>
      <c r="B327" s="132" t="s">
        <v>168</v>
      </c>
      <c r="C327" s="132" t="s">
        <v>347</v>
      </c>
      <c r="D327" s="141" t="s">
        <v>169</v>
      </c>
      <c r="E327" s="132">
        <v>6</v>
      </c>
      <c r="F327" s="132">
        <v>2</v>
      </c>
      <c r="G327" s="142">
        <v>0.3</v>
      </c>
      <c r="H327" s="142">
        <v>9.5492999999999995E-2</v>
      </c>
      <c r="I327" s="143">
        <v>5</v>
      </c>
      <c r="J327" s="143">
        <v>2.5</v>
      </c>
      <c r="K327" s="144">
        <v>2149234.0189999999</v>
      </c>
      <c r="L327" s="144">
        <v>5067144.9165000003</v>
      </c>
      <c r="M327" s="132">
        <v>7.162E-3</v>
      </c>
      <c r="N327" s="132">
        <v>3.2659000000000001E-2</v>
      </c>
      <c r="O327" s="141">
        <v>0.76</v>
      </c>
      <c r="P327" s="145">
        <v>19.634954</v>
      </c>
      <c r="Q327" s="146" t="s">
        <v>398</v>
      </c>
      <c r="R327" s="146" t="s">
        <v>109</v>
      </c>
      <c r="S327" s="146" t="s">
        <v>52</v>
      </c>
      <c r="T327" s="146" t="s">
        <v>389</v>
      </c>
    </row>
    <row r="328" spans="1:20" ht="14.25" customHeight="1">
      <c r="A328" s="140" t="s">
        <v>237</v>
      </c>
      <c r="B328" s="132" t="s">
        <v>168</v>
      </c>
      <c r="C328" s="132" t="s">
        <v>347</v>
      </c>
      <c r="D328" s="141" t="s">
        <v>169</v>
      </c>
      <c r="E328" s="132">
        <v>6</v>
      </c>
      <c r="F328" s="132">
        <v>2</v>
      </c>
      <c r="G328" s="142">
        <v>0.3</v>
      </c>
      <c r="H328" s="142">
        <v>9.5492999999999995E-2</v>
      </c>
      <c r="I328" s="143">
        <v>5</v>
      </c>
      <c r="J328" s="143">
        <v>2.5</v>
      </c>
      <c r="K328" s="144">
        <v>2149234.0189999999</v>
      </c>
      <c r="L328" s="144">
        <v>5067144.9165000003</v>
      </c>
      <c r="M328" s="132">
        <v>7.162E-3</v>
      </c>
      <c r="N328" s="132">
        <v>3.2659000000000001E-2</v>
      </c>
      <c r="O328" s="141">
        <v>0.76</v>
      </c>
      <c r="P328" s="145">
        <v>19.634954</v>
      </c>
      <c r="Q328" s="146" t="s">
        <v>398</v>
      </c>
      <c r="R328" s="146" t="s">
        <v>109</v>
      </c>
      <c r="S328" s="146" t="s">
        <v>52</v>
      </c>
      <c r="T328" s="146" t="s">
        <v>389</v>
      </c>
    </row>
    <row r="329" spans="1:20" ht="14.25" customHeight="1">
      <c r="A329" s="140" t="s">
        <v>239</v>
      </c>
      <c r="B329" s="132" t="s">
        <v>38</v>
      </c>
      <c r="C329" s="132" t="s">
        <v>365</v>
      </c>
      <c r="D329" s="141" t="s">
        <v>39</v>
      </c>
      <c r="E329" s="132">
        <v>12</v>
      </c>
      <c r="F329" s="132">
        <v>4</v>
      </c>
      <c r="G329" s="142">
        <v>2</v>
      </c>
      <c r="H329" s="142">
        <v>0.63661999999999996</v>
      </c>
      <c r="I329" s="143">
        <v>10</v>
      </c>
      <c r="J329" s="143">
        <v>5</v>
      </c>
      <c r="K329" s="144">
        <v>2149215.7711999998</v>
      </c>
      <c r="L329" s="144">
        <v>5067165.3558</v>
      </c>
      <c r="M329" s="132">
        <v>0.31830999999999998</v>
      </c>
      <c r="N329" s="132">
        <v>2.9029859999999998</v>
      </c>
      <c r="O329" s="141">
        <v>0.76</v>
      </c>
      <c r="P329" s="146">
        <v>78.539816000000002</v>
      </c>
      <c r="Q329" s="146" t="s">
        <v>398</v>
      </c>
      <c r="R329" s="146" t="s">
        <v>109</v>
      </c>
      <c r="S329" s="146" t="s">
        <v>52</v>
      </c>
      <c r="T329" s="146" t="s">
        <v>389</v>
      </c>
    </row>
    <row r="330" spans="1:20" ht="14.25" customHeight="1">
      <c r="A330" s="140" t="s">
        <v>240</v>
      </c>
      <c r="B330" s="132" t="s">
        <v>26</v>
      </c>
      <c r="C330" s="132" t="s">
        <v>357</v>
      </c>
      <c r="D330" s="141" t="s">
        <v>326</v>
      </c>
      <c r="E330" s="132">
        <v>10</v>
      </c>
      <c r="F330" s="132">
        <v>5</v>
      </c>
      <c r="G330" s="142">
        <v>0.66</v>
      </c>
      <c r="H330" s="142">
        <v>0.21008499999999999</v>
      </c>
      <c r="I330" s="143">
        <v>8</v>
      </c>
      <c r="J330" s="143">
        <v>4</v>
      </c>
      <c r="K330" s="144">
        <v>2149207.6998000001</v>
      </c>
      <c r="L330" s="144">
        <v>5067173.1266999999</v>
      </c>
      <c r="M330" s="132">
        <v>3.4664E-2</v>
      </c>
      <c r="N330" s="132">
        <v>0.26344600000000001</v>
      </c>
      <c r="O330" s="141">
        <v>0.76</v>
      </c>
      <c r="P330" s="146">
        <v>50.265481999999999</v>
      </c>
      <c r="Q330" s="146" t="s">
        <v>398</v>
      </c>
      <c r="R330" s="146" t="s">
        <v>109</v>
      </c>
      <c r="S330" s="146" t="s">
        <v>52</v>
      </c>
      <c r="T330" s="146" t="s">
        <v>389</v>
      </c>
    </row>
    <row r="331" spans="1:20" ht="14.25" customHeight="1">
      <c r="A331" s="140" t="s">
        <v>241</v>
      </c>
      <c r="B331" s="132" t="s">
        <v>30</v>
      </c>
      <c r="C331" s="132" t="s">
        <v>349</v>
      </c>
      <c r="D331" s="141" t="s">
        <v>31</v>
      </c>
      <c r="E331" s="132">
        <v>12</v>
      </c>
      <c r="F331" s="132">
        <v>5</v>
      </c>
      <c r="G331" s="142">
        <v>1.4</v>
      </c>
      <c r="H331" s="142">
        <v>0.44563399999999997</v>
      </c>
      <c r="I331" s="143">
        <v>10</v>
      </c>
      <c r="J331" s="143">
        <v>5</v>
      </c>
      <c r="K331" s="144">
        <v>2149181.2713000001</v>
      </c>
      <c r="L331" s="144">
        <v>5067181.4164000005</v>
      </c>
      <c r="M331" s="132">
        <v>0.155972</v>
      </c>
      <c r="N331" s="132">
        <v>1.422463</v>
      </c>
      <c r="O331" s="141">
        <v>0.76</v>
      </c>
      <c r="P331" s="146">
        <v>78.539816000000002</v>
      </c>
      <c r="Q331" s="146" t="s">
        <v>398</v>
      </c>
      <c r="R331" s="146" t="s">
        <v>109</v>
      </c>
      <c r="S331" s="146" t="s">
        <v>52</v>
      </c>
      <c r="T331" s="146" t="s">
        <v>389</v>
      </c>
    </row>
    <row r="332" spans="1:20" ht="14.25" customHeight="1">
      <c r="A332" s="140" t="s">
        <v>245</v>
      </c>
      <c r="B332" s="132" t="s">
        <v>27</v>
      </c>
      <c r="C332" s="132" t="s">
        <v>343</v>
      </c>
      <c r="D332" s="141" t="s">
        <v>326</v>
      </c>
      <c r="E332" s="132">
        <v>10</v>
      </c>
      <c r="F332" s="132">
        <v>4</v>
      </c>
      <c r="G332" s="142">
        <v>2.3199999999999998</v>
      </c>
      <c r="H332" s="142">
        <v>0.738479</v>
      </c>
      <c r="I332" s="143">
        <v>12</v>
      </c>
      <c r="J332" s="143">
        <v>6</v>
      </c>
      <c r="K332" s="144">
        <v>2149186.9657999999</v>
      </c>
      <c r="L332" s="144">
        <v>5067115.7358999997</v>
      </c>
      <c r="M332" s="132">
        <v>0.42831799999999998</v>
      </c>
      <c r="N332" s="132">
        <v>3.2552150000000002</v>
      </c>
      <c r="O332" s="141">
        <v>0.76</v>
      </c>
      <c r="P332" s="146">
        <v>113.097336</v>
      </c>
      <c r="Q332" s="146" t="s">
        <v>398</v>
      </c>
      <c r="R332" s="146" t="s">
        <v>109</v>
      </c>
      <c r="S332" s="146" t="s">
        <v>52</v>
      </c>
      <c r="T332" s="146" t="s">
        <v>389</v>
      </c>
    </row>
    <row r="333" spans="1:20" ht="14.25" customHeight="1">
      <c r="A333" s="140" t="s">
        <v>246</v>
      </c>
      <c r="B333" s="132" t="s">
        <v>27</v>
      </c>
      <c r="C333" s="132" t="s">
        <v>343</v>
      </c>
      <c r="D333" s="141" t="s">
        <v>326</v>
      </c>
      <c r="E333" s="132">
        <v>10</v>
      </c>
      <c r="F333" s="132">
        <v>4</v>
      </c>
      <c r="G333" s="142">
        <v>2.86</v>
      </c>
      <c r="H333" s="142">
        <v>0.91036600000000001</v>
      </c>
      <c r="I333" s="143">
        <v>12</v>
      </c>
      <c r="J333" s="143">
        <v>6</v>
      </c>
      <c r="K333" s="144">
        <v>2149186.9657999999</v>
      </c>
      <c r="L333" s="144">
        <v>5067115.7358999997</v>
      </c>
      <c r="M333" s="132">
        <v>0.65091200000000005</v>
      </c>
      <c r="N333" s="132">
        <v>4.94693</v>
      </c>
      <c r="O333" s="141">
        <v>0.76</v>
      </c>
      <c r="P333" s="146">
        <v>113.097336</v>
      </c>
      <c r="Q333" s="146" t="s">
        <v>398</v>
      </c>
      <c r="R333" s="146" t="s">
        <v>109</v>
      </c>
      <c r="S333" s="146" t="s">
        <v>52</v>
      </c>
      <c r="T333" s="146" t="s">
        <v>389</v>
      </c>
    </row>
    <row r="334" spans="1:20" ht="14.25" customHeight="1">
      <c r="A334" s="140" t="s">
        <v>247</v>
      </c>
      <c r="B334" s="132" t="s">
        <v>27</v>
      </c>
      <c r="C334" s="132" t="s">
        <v>343</v>
      </c>
      <c r="D334" s="141" t="s">
        <v>326</v>
      </c>
      <c r="E334" s="132">
        <v>10</v>
      </c>
      <c r="F334" s="132">
        <v>4</v>
      </c>
      <c r="G334" s="142">
        <v>0.69</v>
      </c>
      <c r="H334" s="142">
        <v>0.219634</v>
      </c>
      <c r="I334" s="143">
        <v>6</v>
      </c>
      <c r="J334" s="143">
        <v>3</v>
      </c>
      <c r="K334" s="144">
        <v>2149185.2102999999</v>
      </c>
      <c r="L334" s="144">
        <v>5067114.5248999996</v>
      </c>
      <c r="M334" s="132">
        <v>3.7886999999999997E-2</v>
      </c>
      <c r="N334" s="132">
        <v>0.28793999999999997</v>
      </c>
      <c r="O334" s="141">
        <v>0.76</v>
      </c>
      <c r="P334" s="146">
        <v>28.274334</v>
      </c>
      <c r="Q334" s="146" t="s">
        <v>398</v>
      </c>
      <c r="R334" s="146" t="s">
        <v>109</v>
      </c>
      <c r="S334" s="146" t="s">
        <v>52</v>
      </c>
      <c r="T334" s="146" t="s">
        <v>389</v>
      </c>
    </row>
    <row r="335" spans="1:20" ht="14.25" customHeight="1">
      <c r="A335" s="140" t="s">
        <v>248</v>
      </c>
      <c r="B335" s="132" t="s">
        <v>27</v>
      </c>
      <c r="C335" s="132" t="s">
        <v>343</v>
      </c>
      <c r="D335" s="141" t="s">
        <v>326</v>
      </c>
      <c r="E335" s="132">
        <v>10</v>
      </c>
      <c r="F335" s="132">
        <v>4</v>
      </c>
      <c r="G335" s="142">
        <v>0.46</v>
      </c>
      <c r="H335" s="142">
        <v>0.146423</v>
      </c>
      <c r="I335" s="143">
        <v>6</v>
      </c>
      <c r="J335" s="143">
        <v>3</v>
      </c>
      <c r="K335" s="144">
        <v>2149185.2102999999</v>
      </c>
      <c r="L335" s="144">
        <v>5067114.5248999996</v>
      </c>
      <c r="M335" s="132">
        <v>1.6839E-2</v>
      </c>
      <c r="N335" s="132">
        <v>0.127973</v>
      </c>
      <c r="O335" s="141">
        <v>0.76</v>
      </c>
      <c r="P335" s="146">
        <v>28.274334</v>
      </c>
      <c r="Q335" s="146" t="s">
        <v>398</v>
      </c>
      <c r="R335" s="146" t="s">
        <v>109</v>
      </c>
      <c r="S335" s="146" t="s">
        <v>52</v>
      </c>
      <c r="T335" s="146" t="s">
        <v>389</v>
      </c>
    </row>
    <row r="336" spans="1:20" ht="14.25" customHeight="1">
      <c r="A336" s="140" t="s">
        <v>249</v>
      </c>
      <c r="B336" s="132" t="s">
        <v>27</v>
      </c>
      <c r="C336" s="132" t="s">
        <v>343</v>
      </c>
      <c r="D336" s="141" t="s">
        <v>326</v>
      </c>
      <c r="E336" s="132">
        <v>12</v>
      </c>
      <c r="F336" s="132">
        <v>6</v>
      </c>
      <c r="G336" s="142">
        <v>1.17</v>
      </c>
      <c r="H336" s="142">
        <v>0.372423</v>
      </c>
      <c r="I336" s="143">
        <v>10</v>
      </c>
      <c r="J336" s="143">
        <v>5</v>
      </c>
      <c r="K336" s="144">
        <v>2149182.7264999999</v>
      </c>
      <c r="L336" s="144">
        <v>5067114.9801000003</v>
      </c>
      <c r="M336" s="132">
        <v>0.108934</v>
      </c>
      <c r="N336" s="132">
        <v>0.99347399999999997</v>
      </c>
      <c r="O336" s="141">
        <v>0.76</v>
      </c>
      <c r="P336" s="146">
        <v>78.539816000000002</v>
      </c>
      <c r="Q336" s="146" t="s">
        <v>398</v>
      </c>
      <c r="R336" s="146" t="s">
        <v>109</v>
      </c>
      <c r="S336" s="146" t="s">
        <v>52</v>
      </c>
      <c r="T336" s="146" t="s">
        <v>389</v>
      </c>
    </row>
    <row r="337" spans="1:20" ht="14.25" customHeight="1">
      <c r="A337" s="140" t="s">
        <v>250</v>
      </c>
      <c r="B337" s="132" t="s">
        <v>27</v>
      </c>
      <c r="C337" s="132" t="s">
        <v>343</v>
      </c>
      <c r="D337" s="141" t="s">
        <v>326</v>
      </c>
      <c r="E337" s="132">
        <v>12</v>
      </c>
      <c r="F337" s="132">
        <v>6</v>
      </c>
      <c r="G337" s="142">
        <v>0.63</v>
      </c>
      <c r="H337" s="142">
        <v>0.20053499999999999</v>
      </c>
      <c r="I337" s="143">
        <v>10</v>
      </c>
      <c r="J337" s="143">
        <v>5</v>
      </c>
      <c r="K337" s="144">
        <v>2149182.7264999999</v>
      </c>
      <c r="L337" s="144">
        <v>5067114.9801000003</v>
      </c>
      <c r="M337" s="132">
        <v>3.1584000000000001E-2</v>
      </c>
      <c r="N337" s="132">
        <v>0.288049</v>
      </c>
      <c r="O337" s="141">
        <v>0.76</v>
      </c>
      <c r="P337" s="146">
        <v>78.539816000000002</v>
      </c>
      <c r="Q337" s="146" t="s">
        <v>398</v>
      </c>
      <c r="R337" s="146" t="s">
        <v>109</v>
      </c>
      <c r="S337" s="146" t="s">
        <v>52</v>
      </c>
      <c r="T337" s="146" t="s">
        <v>389</v>
      </c>
    </row>
    <row r="338" spans="1:20" ht="14.25" customHeight="1">
      <c r="A338" s="140" t="s">
        <v>58</v>
      </c>
      <c r="B338" s="132" t="s">
        <v>32</v>
      </c>
      <c r="C338" s="132" t="s">
        <v>371</v>
      </c>
      <c r="D338" s="141" t="s">
        <v>33</v>
      </c>
      <c r="E338" s="132">
        <v>12</v>
      </c>
      <c r="F338" s="132">
        <v>4</v>
      </c>
      <c r="G338" s="142">
        <v>0.32</v>
      </c>
      <c r="H338" s="142">
        <v>0.10185900000000001</v>
      </c>
      <c r="I338" s="143">
        <v>9</v>
      </c>
      <c r="J338" s="143">
        <v>4.5</v>
      </c>
      <c r="K338" s="144">
        <v>2149383.6660000002</v>
      </c>
      <c r="L338" s="144">
        <v>5067068.807</v>
      </c>
      <c r="M338" s="132">
        <v>8.149E-3</v>
      </c>
      <c r="N338" s="132">
        <v>7.4315999999999993E-2</v>
      </c>
      <c r="O338" s="141">
        <v>0.76</v>
      </c>
      <c r="P338" s="145">
        <v>63.617251000000003</v>
      </c>
      <c r="Q338" s="146" t="s">
        <v>398</v>
      </c>
      <c r="R338" s="146" t="s">
        <v>403</v>
      </c>
      <c r="S338" s="146" t="s">
        <v>52</v>
      </c>
      <c r="T338" s="146" t="s">
        <v>389</v>
      </c>
    </row>
    <row r="339" spans="1:20" ht="14.25" customHeight="1">
      <c r="A339" s="140" t="s">
        <v>254</v>
      </c>
      <c r="B339" s="132" t="s">
        <v>108</v>
      </c>
      <c r="C339" s="132" t="s">
        <v>360</v>
      </c>
      <c r="D339" s="141" t="s">
        <v>89</v>
      </c>
      <c r="E339" s="132">
        <v>10</v>
      </c>
      <c r="F339" s="132">
        <v>4</v>
      </c>
      <c r="G339" s="142">
        <v>0.42</v>
      </c>
      <c r="H339" s="142">
        <v>0.13369</v>
      </c>
      <c r="I339" s="143">
        <v>9</v>
      </c>
      <c r="J339" s="143">
        <v>4.5</v>
      </c>
      <c r="K339" s="144">
        <v>2149227.8629999999</v>
      </c>
      <c r="L339" s="144">
        <v>5066997.3590000002</v>
      </c>
      <c r="M339" s="132">
        <v>1.4037000000000001E-2</v>
      </c>
      <c r="N339" s="132">
        <v>0.106685</v>
      </c>
      <c r="O339" s="141">
        <v>0.76</v>
      </c>
      <c r="P339" s="145">
        <v>63.617251000000003</v>
      </c>
      <c r="Q339" s="146" t="s">
        <v>398</v>
      </c>
      <c r="R339" s="146" t="s">
        <v>109</v>
      </c>
      <c r="S339" s="146" t="s">
        <v>52</v>
      </c>
      <c r="T339" s="146" t="s">
        <v>389</v>
      </c>
    </row>
    <row r="340" spans="1:20" ht="14.25" customHeight="1">
      <c r="A340" s="140" t="s">
        <v>255</v>
      </c>
      <c r="B340" s="132" t="s">
        <v>108</v>
      </c>
      <c r="C340" s="132" t="s">
        <v>360</v>
      </c>
      <c r="D340" s="141" t="s">
        <v>89</v>
      </c>
      <c r="E340" s="132">
        <v>10</v>
      </c>
      <c r="F340" s="132">
        <v>4</v>
      </c>
      <c r="G340" s="142">
        <v>0.42</v>
      </c>
      <c r="H340" s="142">
        <v>0.13369</v>
      </c>
      <c r="I340" s="143">
        <v>9</v>
      </c>
      <c r="J340" s="143">
        <v>4.5</v>
      </c>
      <c r="K340" s="144">
        <v>2149227.8629999999</v>
      </c>
      <c r="L340" s="144">
        <v>5066997.3590000002</v>
      </c>
      <c r="M340" s="132">
        <v>1.4037000000000001E-2</v>
      </c>
      <c r="N340" s="132">
        <v>0.106685</v>
      </c>
      <c r="O340" s="141">
        <v>0.76</v>
      </c>
      <c r="P340" s="145">
        <v>63.617251000000003</v>
      </c>
      <c r="Q340" s="146" t="s">
        <v>398</v>
      </c>
      <c r="R340" s="146" t="s">
        <v>109</v>
      </c>
      <c r="S340" s="146" t="s">
        <v>52</v>
      </c>
      <c r="T340" s="146" t="s">
        <v>389</v>
      </c>
    </row>
    <row r="341" spans="1:20" ht="14.25" customHeight="1">
      <c r="A341" s="140" t="s">
        <v>256</v>
      </c>
      <c r="B341" s="132" t="s">
        <v>108</v>
      </c>
      <c r="C341" s="132" t="s">
        <v>360</v>
      </c>
      <c r="D341" s="141" t="s">
        <v>89</v>
      </c>
      <c r="E341" s="132">
        <v>10</v>
      </c>
      <c r="F341" s="132">
        <v>4</v>
      </c>
      <c r="G341" s="142">
        <v>0.33</v>
      </c>
      <c r="H341" s="142">
        <v>0.105042</v>
      </c>
      <c r="I341" s="143">
        <v>9</v>
      </c>
      <c r="J341" s="143">
        <v>4.5</v>
      </c>
      <c r="K341" s="144">
        <v>2149227.8629999999</v>
      </c>
      <c r="L341" s="144">
        <v>5066997.3590000002</v>
      </c>
      <c r="M341" s="132">
        <v>8.6660000000000001E-3</v>
      </c>
      <c r="N341" s="132">
        <v>6.5861000000000003E-2</v>
      </c>
      <c r="O341" s="141">
        <v>0.76</v>
      </c>
      <c r="P341" s="145">
        <v>63.617251000000003</v>
      </c>
      <c r="Q341" s="146" t="s">
        <v>398</v>
      </c>
      <c r="R341" s="146" t="s">
        <v>109</v>
      </c>
      <c r="S341" s="146" t="s">
        <v>52</v>
      </c>
      <c r="T341" s="146" t="s">
        <v>389</v>
      </c>
    </row>
    <row r="342" spans="1:20" ht="14.25" customHeight="1">
      <c r="A342" s="140" t="s">
        <v>257</v>
      </c>
      <c r="B342" s="132" t="s">
        <v>108</v>
      </c>
      <c r="C342" s="132" t="s">
        <v>360</v>
      </c>
      <c r="D342" s="141" t="s">
        <v>89</v>
      </c>
      <c r="E342" s="132">
        <v>10</v>
      </c>
      <c r="F342" s="132">
        <v>4</v>
      </c>
      <c r="G342" s="142">
        <v>0.4</v>
      </c>
      <c r="H342" s="142">
        <v>0.12732399999999999</v>
      </c>
      <c r="I342" s="143">
        <v>9</v>
      </c>
      <c r="J342" s="143">
        <v>4.5</v>
      </c>
      <c r="K342" s="144">
        <v>2149227.8629999999</v>
      </c>
      <c r="L342" s="144">
        <v>5066997.3590000002</v>
      </c>
      <c r="M342" s="132">
        <v>1.2732E-2</v>
      </c>
      <c r="N342" s="132">
        <v>9.6766000000000005E-2</v>
      </c>
      <c r="O342" s="141">
        <v>0.76</v>
      </c>
      <c r="P342" s="145">
        <v>63.617251000000003</v>
      </c>
      <c r="Q342" s="146" t="s">
        <v>398</v>
      </c>
      <c r="R342" s="146" t="s">
        <v>109</v>
      </c>
      <c r="S342" s="146" t="s">
        <v>52</v>
      </c>
      <c r="T342" s="146" t="s">
        <v>389</v>
      </c>
    </row>
    <row r="343" spans="1:20" ht="14.25" customHeight="1">
      <c r="A343" s="140" t="s">
        <v>64</v>
      </c>
      <c r="B343" s="132" t="s">
        <v>62</v>
      </c>
      <c r="C343" s="132" t="s">
        <v>327</v>
      </c>
      <c r="D343" s="141" t="s">
        <v>63</v>
      </c>
      <c r="E343" s="132">
        <v>8</v>
      </c>
      <c r="F343" s="132">
        <v>2</v>
      </c>
      <c r="G343" s="142">
        <v>0.3</v>
      </c>
      <c r="H343" s="142">
        <v>9.5492999999999995E-2</v>
      </c>
      <c r="I343" s="143">
        <v>7</v>
      </c>
      <c r="J343" s="143">
        <v>3.5</v>
      </c>
      <c r="K343" s="144">
        <v>2149382.94</v>
      </c>
      <c r="L343" s="144">
        <v>5067077.37</v>
      </c>
      <c r="M343" s="132">
        <v>7.162E-3</v>
      </c>
      <c r="N343" s="132">
        <v>4.3545E-2</v>
      </c>
      <c r="O343" s="141">
        <v>0.76</v>
      </c>
      <c r="P343" s="145">
        <v>38.48451</v>
      </c>
      <c r="Q343" s="146" t="s">
        <v>398</v>
      </c>
      <c r="R343" s="146" t="s">
        <v>403</v>
      </c>
      <c r="S343" s="146" t="s">
        <v>52</v>
      </c>
      <c r="T343" s="146" t="s">
        <v>389</v>
      </c>
    </row>
    <row r="344" spans="1:20" ht="14.25" customHeight="1">
      <c r="A344" s="140" t="s">
        <v>65</v>
      </c>
      <c r="B344" s="132" t="s">
        <v>62</v>
      </c>
      <c r="C344" s="132" t="s">
        <v>327</v>
      </c>
      <c r="D344" s="141" t="s">
        <v>63</v>
      </c>
      <c r="E344" s="132">
        <v>8</v>
      </c>
      <c r="F344" s="132">
        <v>1.3</v>
      </c>
      <c r="G344" s="142">
        <v>0.5</v>
      </c>
      <c r="H344" s="142">
        <v>0.15915499999999999</v>
      </c>
      <c r="I344" s="143">
        <v>7</v>
      </c>
      <c r="J344" s="143">
        <v>3.5</v>
      </c>
      <c r="K344" s="144">
        <v>2149382.94</v>
      </c>
      <c r="L344" s="144">
        <v>5067077.37</v>
      </c>
      <c r="M344" s="132">
        <v>1.9893999999999998E-2</v>
      </c>
      <c r="N344" s="132">
        <v>0.120958</v>
      </c>
      <c r="O344" s="141">
        <v>0.76</v>
      </c>
      <c r="P344" s="145">
        <v>38.48451</v>
      </c>
      <c r="Q344" s="146" t="s">
        <v>398</v>
      </c>
      <c r="R344" s="146" t="s">
        <v>403</v>
      </c>
      <c r="S344" s="146" t="s">
        <v>52</v>
      </c>
      <c r="T344" s="146" t="s">
        <v>389</v>
      </c>
    </row>
    <row r="345" spans="1:20" ht="14.25" customHeight="1">
      <c r="A345" s="140" t="s">
        <v>71</v>
      </c>
      <c r="B345" s="132" t="s">
        <v>30</v>
      </c>
      <c r="C345" s="132" t="s">
        <v>349</v>
      </c>
      <c r="D345" s="141" t="s">
        <v>31</v>
      </c>
      <c r="E345" s="132">
        <v>10</v>
      </c>
      <c r="F345" s="132">
        <v>2</v>
      </c>
      <c r="G345" s="142">
        <v>0.74</v>
      </c>
      <c r="H345" s="142">
        <v>0.23554900000000001</v>
      </c>
      <c r="I345" s="143">
        <v>10</v>
      </c>
      <c r="J345" s="143">
        <v>5</v>
      </c>
      <c r="K345" s="144">
        <v>2149377.9</v>
      </c>
      <c r="L345" s="144">
        <v>5067079.5999999996</v>
      </c>
      <c r="M345" s="132">
        <v>4.3576999999999998E-2</v>
      </c>
      <c r="N345" s="132">
        <v>0.33118199999999998</v>
      </c>
      <c r="O345" s="141">
        <v>0.76</v>
      </c>
      <c r="P345" s="145">
        <v>78.539816000000002</v>
      </c>
      <c r="Q345" s="146" t="s">
        <v>398</v>
      </c>
      <c r="R345" s="146" t="s">
        <v>403</v>
      </c>
      <c r="S345" s="146" t="s">
        <v>52</v>
      </c>
      <c r="T345" s="146" t="s">
        <v>389</v>
      </c>
    </row>
    <row r="346" spans="1:20" ht="14.25" customHeight="1">
      <c r="A346" s="140" t="s">
        <v>74</v>
      </c>
      <c r="B346" s="132" t="s">
        <v>35</v>
      </c>
      <c r="C346" s="132" t="s">
        <v>368</v>
      </c>
      <c r="D346" s="141" t="s">
        <v>326</v>
      </c>
      <c r="E346" s="132">
        <v>10</v>
      </c>
      <c r="F346" s="132">
        <v>3</v>
      </c>
      <c r="G346" s="142">
        <v>0.6</v>
      </c>
      <c r="H346" s="142">
        <v>0.19098599999999999</v>
      </c>
      <c r="I346" s="143">
        <v>9</v>
      </c>
      <c r="J346" s="143">
        <v>4.5</v>
      </c>
      <c r="K346" s="144">
        <v>2149379.11</v>
      </c>
      <c r="L346" s="144">
        <v>5067093.5199999996</v>
      </c>
      <c r="M346" s="132">
        <v>2.8648E-2</v>
      </c>
      <c r="N346" s="132">
        <v>0.217724</v>
      </c>
      <c r="O346" s="141">
        <v>0.76</v>
      </c>
      <c r="P346" s="145">
        <v>63.617251000000003</v>
      </c>
      <c r="Q346" s="146" t="s">
        <v>398</v>
      </c>
      <c r="R346" s="146" t="s">
        <v>403</v>
      </c>
      <c r="S346" s="146" t="s">
        <v>52</v>
      </c>
      <c r="T346" s="146" t="s">
        <v>389</v>
      </c>
    </row>
    <row r="347" spans="1:20" ht="14.25" customHeight="1">
      <c r="A347" s="139"/>
      <c r="B347" s="139"/>
      <c r="C347" s="139"/>
      <c r="D347" s="139"/>
      <c r="E347" s="139"/>
      <c r="F347" s="139"/>
      <c r="G347" s="139"/>
      <c r="H347" s="139"/>
      <c r="I347" s="139"/>
      <c r="J347" s="139"/>
      <c r="K347" s="139"/>
      <c r="L347" s="139"/>
      <c r="M347" s="137">
        <f>SUM(M2:M346)</f>
        <v>36.145481999999944</v>
      </c>
      <c r="N347" s="137">
        <f>SUM(N2:N346)</f>
        <v>325.4109671999999</v>
      </c>
      <c r="O347" s="139"/>
      <c r="P347" s="139"/>
      <c r="Q347" s="139"/>
      <c r="R347" s="139"/>
      <c r="S347" s="139"/>
      <c r="T347" s="139"/>
    </row>
    <row r="348" spans="1:20" ht="14.25" customHeight="1"/>
    <row r="349" spans="1:20" ht="14.25" customHeight="1"/>
    <row r="350" spans="1:20" ht="14.25" customHeight="1"/>
    <row r="351" spans="1:20" ht="14.25" customHeight="1"/>
    <row r="352" spans="1:20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autoFilter ref="A1:R347" xr:uid="{00000000-0001-0000-0100-000000000000}">
    <filterColumn colId="10" showButton="0"/>
  </autoFilter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opLeftCell="D1" workbookViewId="0">
      <selection sqref="A1:O26"/>
    </sheetView>
  </sheetViews>
  <sheetFormatPr baseColWidth="10" defaultColWidth="12.6640625" defaultRowHeight="15" customHeight="1"/>
  <cols>
    <col min="1" max="1" width="11.44140625" customWidth="1"/>
    <col min="2" max="2" width="15.21875" customWidth="1"/>
    <col min="3" max="3" width="39.77734375" bestFit="1" customWidth="1"/>
    <col min="4" max="4" width="14" customWidth="1"/>
    <col min="5" max="8" width="11.44140625" customWidth="1"/>
    <col min="9" max="9" width="40.109375" bestFit="1" customWidth="1"/>
    <col min="10" max="10" width="11.44140625" customWidth="1"/>
    <col min="11" max="12" width="13.33203125" customWidth="1"/>
    <col min="13" max="13" width="10.6640625" customWidth="1"/>
    <col min="14" max="14" width="15" customWidth="1"/>
    <col min="15" max="16" width="11.44140625" customWidth="1"/>
    <col min="17" max="17" width="6.6640625" bestFit="1" customWidth="1"/>
    <col min="18" max="18" width="58.44140625" customWidth="1"/>
    <col min="19" max="19" width="40.88671875" customWidth="1"/>
    <col min="20" max="20" width="13.33203125" bestFit="1" customWidth="1"/>
    <col min="21" max="26" width="10.6640625" customWidth="1"/>
  </cols>
  <sheetData>
    <row r="1" spans="1:26" ht="15.75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2" t="s">
        <v>7</v>
      </c>
      <c r="I1" s="51" t="s">
        <v>8</v>
      </c>
      <c r="J1" s="51" t="s">
        <v>9</v>
      </c>
      <c r="K1" s="51" t="s">
        <v>18</v>
      </c>
      <c r="L1" s="51" t="s">
        <v>17</v>
      </c>
      <c r="M1" s="51" t="s">
        <v>10</v>
      </c>
      <c r="N1" s="53" t="s">
        <v>11</v>
      </c>
      <c r="O1" s="53" t="s">
        <v>12</v>
      </c>
      <c r="P1" s="54" t="s">
        <v>13</v>
      </c>
      <c r="Q1" s="55" t="s">
        <v>14</v>
      </c>
      <c r="R1" s="55" t="s">
        <v>401</v>
      </c>
      <c r="S1" s="55" t="s">
        <v>16</v>
      </c>
      <c r="T1" s="55" t="s">
        <v>317</v>
      </c>
      <c r="U1" s="41" t="s">
        <v>399</v>
      </c>
      <c r="V1" s="41" t="s">
        <v>400</v>
      </c>
      <c r="W1" s="3"/>
      <c r="X1" s="3"/>
      <c r="Y1" s="3"/>
      <c r="Z1" s="3"/>
    </row>
    <row r="2" spans="1:26" ht="15.75" customHeight="1">
      <c r="A2" s="48">
        <v>51</v>
      </c>
      <c r="B2" s="24" t="s">
        <v>32</v>
      </c>
      <c r="C2" s="24" t="s">
        <v>371</v>
      </c>
      <c r="D2" s="25" t="s">
        <v>33</v>
      </c>
      <c r="E2" s="24">
        <v>12</v>
      </c>
      <c r="F2" s="24">
        <v>4</v>
      </c>
      <c r="G2" s="43">
        <v>0.8</v>
      </c>
      <c r="H2" s="43">
        <v>0.25464799999999999</v>
      </c>
      <c r="I2" s="26">
        <v>9</v>
      </c>
      <c r="J2" s="26">
        <v>4.5</v>
      </c>
      <c r="K2" s="27">
        <v>2149385.2850000001</v>
      </c>
      <c r="L2" s="27">
        <v>5067035.5449999999</v>
      </c>
      <c r="M2" s="28">
        <v>5.0930000000000003E-2</v>
      </c>
      <c r="N2" s="29">
        <v>0.464478</v>
      </c>
      <c r="O2" s="25">
        <v>0.76</v>
      </c>
      <c r="P2" s="35">
        <v>63.617251000000003</v>
      </c>
      <c r="Q2" s="44" t="s">
        <v>398</v>
      </c>
      <c r="R2" s="44" t="s">
        <v>403</v>
      </c>
      <c r="S2" s="44" t="s">
        <v>51</v>
      </c>
      <c r="T2" s="44" t="s">
        <v>389</v>
      </c>
      <c r="U2" s="44">
        <v>-72.394717999999997</v>
      </c>
      <c r="V2" s="44">
        <v>5.3516870000000001</v>
      </c>
      <c r="W2" s="3"/>
      <c r="X2" s="3"/>
      <c r="Y2" s="3"/>
      <c r="Z2" s="3"/>
    </row>
    <row r="3" spans="1:26" ht="15.75" customHeight="1">
      <c r="A3" s="48">
        <v>52</v>
      </c>
      <c r="B3" s="24" t="s">
        <v>32</v>
      </c>
      <c r="C3" s="24" t="s">
        <v>371</v>
      </c>
      <c r="D3" s="25" t="s">
        <v>33</v>
      </c>
      <c r="E3" s="24">
        <v>12</v>
      </c>
      <c r="F3" s="24">
        <v>5</v>
      </c>
      <c r="G3" s="43">
        <v>0.69</v>
      </c>
      <c r="H3" s="43">
        <v>0.219634</v>
      </c>
      <c r="I3" s="26">
        <v>9</v>
      </c>
      <c r="J3" s="26">
        <v>4.5</v>
      </c>
      <c r="K3" s="27">
        <v>2149384.9160000002</v>
      </c>
      <c r="L3" s="27">
        <v>5067037.21</v>
      </c>
      <c r="M3" s="28">
        <v>3.7886999999999997E-2</v>
      </c>
      <c r="N3" s="29">
        <v>0.345528</v>
      </c>
      <c r="O3" s="25">
        <v>0.76</v>
      </c>
      <c r="P3" s="35">
        <v>63.617251000000003</v>
      </c>
      <c r="Q3" s="44" t="s">
        <v>398</v>
      </c>
      <c r="R3" s="44" t="s">
        <v>403</v>
      </c>
      <c r="S3" s="44" t="s">
        <v>51</v>
      </c>
      <c r="T3" s="44" t="s">
        <v>389</v>
      </c>
      <c r="U3" s="44">
        <v>-72.394701999999995</v>
      </c>
      <c r="V3" s="44">
        <v>5.3516830000000004</v>
      </c>
      <c r="W3" s="3"/>
      <c r="X3" s="3"/>
      <c r="Y3" s="3"/>
      <c r="Z3" s="3"/>
    </row>
    <row r="4" spans="1:26" ht="15.75" customHeight="1">
      <c r="A4" s="48">
        <v>53</v>
      </c>
      <c r="B4" s="24" t="s">
        <v>32</v>
      </c>
      <c r="C4" s="24" t="s">
        <v>371</v>
      </c>
      <c r="D4" s="25" t="s">
        <v>33</v>
      </c>
      <c r="E4" s="24">
        <v>12</v>
      </c>
      <c r="F4" s="24">
        <v>3</v>
      </c>
      <c r="G4" s="43">
        <v>0.43</v>
      </c>
      <c r="H4" s="43">
        <v>0.13687299999999999</v>
      </c>
      <c r="I4" s="26">
        <v>6</v>
      </c>
      <c r="J4" s="26">
        <v>3</v>
      </c>
      <c r="K4" s="27">
        <v>2149385.128</v>
      </c>
      <c r="L4" s="27">
        <v>5067037.7759999996</v>
      </c>
      <c r="M4" s="28">
        <v>1.4714E-2</v>
      </c>
      <c r="N4" s="29">
        <v>0.134191</v>
      </c>
      <c r="O4" s="25">
        <v>0.76</v>
      </c>
      <c r="P4" s="35">
        <v>28.274334</v>
      </c>
      <c r="Q4" s="44" t="s">
        <v>398</v>
      </c>
      <c r="R4" s="44" t="s">
        <v>403</v>
      </c>
      <c r="S4" s="44" t="s">
        <v>51</v>
      </c>
      <c r="T4" s="44" t="s">
        <v>389</v>
      </c>
      <c r="U4" s="44">
        <v>-72.394696999999994</v>
      </c>
      <c r="V4" s="44">
        <v>5.3516849999999998</v>
      </c>
      <c r="W4" s="3"/>
      <c r="X4" s="3"/>
      <c r="Y4" s="3"/>
      <c r="Z4" s="3"/>
    </row>
    <row r="5" spans="1:26" ht="15.75" customHeight="1">
      <c r="A5" s="48">
        <v>73</v>
      </c>
      <c r="B5" s="24" t="s">
        <v>35</v>
      </c>
      <c r="C5" s="24" t="s">
        <v>368</v>
      </c>
      <c r="D5" s="25" t="s">
        <v>326</v>
      </c>
      <c r="E5" s="24">
        <v>12</v>
      </c>
      <c r="F5" s="24">
        <v>2</v>
      </c>
      <c r="G5" s="43">
        <v>1.1200000000000001</v>
      </c>
      <c r="H5" s="43">
        <v>0.35650700000000002</v>
      </c>
      <c r="I5" s="26">
        <v>9</v>
      </c>
      <c r="J5" s="26">
        <v>4.5</v>
      </c>
      <c r="K5" s="27">
        <v>2149380.61</v>
      </c>
      <c r="L5" s="27">
        <v>5067087.58</v>
      </c>
      <c r="M5" s="28">
        <v>9.9821999999999994E-2</v>
      </c>
      <c r="N5" s="29">
        <v>0.91037599999999996</v>
      </c>
      <c r="O5" s="25">
        <v>0.76</v>
      </c>
      <c r="P5" s="35">
        <v>63.617251000000003</v>
      </c>
      <c r="Q5" s="44" t="s">
        <v>398</v>
      </c>
      <c r="R5" s="44" t="s">
        <v>403</v>
      </c>
      <c r="S5" s="44" t="s">
        <v>51</v>
      </c>
      <c r="T5" s="44" t="s">
        <v>389</v>
      </c>
      <c r="U5" s="44">
        <v>-72.394248000000005</v>
      </c>
      <c r="V5" s="44">
        <v>5.3516440000000003</v>
      </c>
      <c r="W5" s="3"/>
      <c r="X5" s="3"/>
      <c r="Y5" s="3"/>
      <c r="Z5" s="3"/>
    </row>
    <row r="6" spans="1:26" ht="15.75" customHeight="1">
      <c r="A6" s="48">
        <v>92</v>
      </c>
      <c r="B6" s="24" t="s">
        <v>30</v>
      </c>
      <c r="C6" s="24" t="s">
        <v>349</v>
      </c>
      <c r="D6" s="25" t="s">
        <v>31</v>
      </c>
      <c r="E6" s="24">
        <v>10</v>
      </c>
      <c r="F6" s="24">
        <v>2</v>
      </c>
      <c r="G6" s="43">
        <v>1.18</v>
      </c>
      <c r="H6" s="43">
        <v>0.375606</v>
      </c>
      <c r="I6" s="26">
        <v>9</v>
      </c>
      <c r="J6" s="26">
        <v>4.5</v>
      </c>
      <c r="K6" s="27">
        <v>2149372.94</v>
      </c>
      <c r="L6" s="27">
        <v>5067124.17</v>
      </c>
      <c r="M6" s="28">
        <v>0.110804</v>
      </c>
      <c r="N6" s="29">
        <v>0.84210799999999997</v>
      </c>
      <c r="O6" s="25">
        <v>0.76</v>
      </c>
      <c r="P6" s="35">
        <v>63.617251000000003</v>
      </c>
      <c r="Q6" s="44" t="s">
        <v>398</v>
      </c>
      <c r="R6" s="44" t="s">
        <v>403</v>
      </c>
      <c r="S6" s="44" t="s">
        <v>51</v>
      </c>
      <c r="T6" s="44" t="s">
        <v>389</v>
      </c>
      <c r="U6" s="44">
        <v>-72.393917000000002</v>
      </c>
      <c r="V6" s="44">
        <v>5.3515740000000003</v>
      </c>
      <c r="W6" s="3"/>
      <c r="X6" s="3"/>
      <c r="Y6" s="3"/>
      <c r="Z6" s="3"/>
    </row>
    <row r="7" spans="1:26" ht="15.75" customHeight="1">
      <c r="A7" s="48">
        <v>287</v>
      </c>
      <c r="B7" s="24" t="s">
        <v>26</v>
      </c>
      <c r="C7" s="24" t="s">
        <v>357</v>
      </c>
      <c r="D7" s="25" t="s">
        <v>326</v>
      </c>
      <c r="E7" s="24">
        <v>12</v>
      </c>
      <c r="F7" s="24">
        <v>3</v>
      </c>
      <c r="G7" s="43">
        <v>1.01</v>
      </c>
      <c r="H7" s="43">
        <v>0.32149299999999997</v>
      </c>
      <c r="I7" s="26">
        <v>8</v>
      </c>
      <c r="J7" s="26">
        <v>4</v>
      </c>
      <c r="K7" s="27">
        <v>2149346.5430000001</v>
      </c>
      <c r="L7" s="27">
        <v>5066930.3760000002</v>
      </c>
      <c r="M7" s="28">
        <v>8.1176999999999999E-2</v>
      </c>
      <c r="N7" s="29">
        <v>0.74033400000000005</v>
      </c>
      <c r="O7" s="25">
        <v>0.76</v>
      </c>
      <c r="P7" s="35">
        <v>50.265481999999999</v>
      </c>
      <c r="Q7" s="44" t="s">
        <v>398</v>
      </c>
      <c r="R7" s="44" t="s">
        <v>109</v>
      </c>
      <c r="S7" s="44" t="s">
        <v>51</v>
      </c>
      <c r="T7" s="44" t="s">
        <v>389</v>
      </c>
      <c r="U7" s="44">
        <v>-72.395667000000003</v>
      </c>
      <c r="V7" s="44">
        <v>5.351337</v>
      </c>
      <c r="W7" s="3"/>
      <c r="X7" s="3"/>
      <c r="Y7" s="3"/>
      <c r="Z7" s="3"/>
    </row>
    <row r="8" spans="1:26" ht="15.75" customHeight="1">
      <c r="A8" s="48">
        <v>332</v>
      </c>
      <c r="B8" s="24" t="s">
        <v>116</v>
      </c>
      <c r="C8" s="24" t="s">
        <v>364</v>
      </c>
      <c r="D8" s="25" t="s">
        <v>89</v>
      </c>
      <c r="E8" s="24">
        <v>12</v>
      </c>
      <c r="F8" s="24">
        <v>5</v>
      </c>
      <c r="G8" s="43">
        <v>0.72</v>
      </c>
      <c r="H8" s="43">
        <v>0.229183</v>
      </c>
      <c r="I8" s="26">
        <v>7</v>
      </c>
      <c r="J8" s="26">
        <v>3.5</v>
      </c>
      <c r="K8" s="27">
        <v>2149366.639</v>
      </c>
      <c r="L8" s="27">
        <v>5066949.0609999998</v>
      </c>
      <c r="M8" s="28">
        <v>4.1252999999999998E-2</v>
      </c>
      <c r="N8" s="29">
        <v>0.37622699999999998</v>
      </c>
      <c r="O8" s="25">
        <v>0.76</v>
      </c>
      <c r="P8" s="35">
        <v>38.48451</v>
      </c>
      <c r="Q8" s="44" t="s">
        <v>398</v>
      </c>
      <c r="R8" s="44" t="s">
        <v>109</v>
      </c>
      <c r="S8" s="44" t="s">
        <v>51</v>
      </c>
      <c r="T8" s="44" t="s">
        <v>389</v>
      </c>
      <c r="U8" s="44">
        <v>-72.395499000000001</v>
      </c>
      <c r="V8" s="44">
        <v>5.3515189999999997</v>
      </c>
      <c r="W8" s="3"/>
      <c r="X8" s="3"/>
      <c r="Y8" s="3"/>
      <c r="Z8" s="3"/>
    </row>
    <row r="9" spans="1:26" ht="15.75" customHeight="1">
      <c r="A9" s="48">
        <v>333</v>
      </c>
      <c r="B9" s="24" t="s">
        <v>50</v>
      </c>
      <c r="C9" s="24" t="s">
        <v>373</v>
      </c>
      <c r="D9" s="25" t="s">
        <v>326</v>
      </c>
      <c r="E9" s="24">
        <v>12</v>
      </c>
      <c r="F9" s="24">
        <v>3</v>
      </c>
      <c r="G9" s="43">
        <v>0.96</v>
      </c>
      <c r="H9" s="43">
        <v>0.30557699999999999</v>
      </c>
      <c r="I9" s="26">
        <v>10</v>
      </c>
      <c r="J9" s="26">
        <v>5</v>
      </c>
      <c r="K9" s="27">
        <v>2149367.6609999998</v>
      </c>
      <c r="L9" s="27">
        <v>5066949.7029999997</v>
      </c>
      <c r="M9" s="28">
        <v>7.3339000000000001E-2</v>
      </c>
      <c r="N9" s="29">
        <v>0.668848</v>
      </c>
      <c r="O9" s="25">
        <v>0.76</v>
      </c>
      <c r="P9" s="35">
        <v>78.539816000000002</v>
      </c>
      <c r="Q9" s="44" t="s">
        <v>398</v>
      </c>
      <c r="R9" s="44" t="s">
        <v>403</v>
      </c>
      <c r="S9" s="44" t="s">
        <v>51</v>
      </c>
      <c r="T9" s="44" t="s">
        <v>389</v>
      </c>
      <c r="U9" s="44">
        <v>-72.395493000000002</v>
      </c>
      <c r="V9" s="44">
        <v>5.3515280000000001</v>
      </c>
      <c r="W9" s="3"/>
      <c r="X9" s="3"/>
      <c r="Y9" s="3"/>
      <c r="Z9" s="3"/>
    </row>
    <row r="10" spans="1:26" ht="15.75" customHeight="1">
      <c r="A10" s="48">
        <v>334</v>
      </c>
      <c r="B10" s="24" t="s">
        <v>26</v>
      </c>
      <c r="C10" s="24" t="s">
        <v>357</v>
      </c>
      <c r="D10" s="25" t="s">
        <v>326</v>
      </c>
      <c r="E10" s="24">
        <v>12</v>
      </c>
      <c r="F10" s="24">
        <v>5</v>
      </c>
      <c r="G10" s="43">
        <v>0.77</v>
      </c>
      <c r="H10" s="43">
        <v>0.24509900000000001</v>
      </c>
      <c r="I10" s="26">
        <v>10</v>
      </c>
      <c r="J10" s="26">
        <v>5</v>
      </c>
      <c r="K10" s="27">
        <v>2149363.3360000001</v>
      </c>
      <c r="L10" s="27">
        <v>5066952.5999999996</v>
      </c>
      <c r="M10" s="28">
        <v>4.7181000000000001E-2</v>
      </c>
      <c r="N10" s="29">
        <v>0.43029499999999998</v>
      </c>
      <c r="O10" s="25">
        <v>0.76</v>
      </c>
      <c r="P10" s="35">
        <v>78.539816000000002</v>
      </c>
      <c r="Q10" s="44" t="s">
        <v>398</v>
      </c>
      <c r="R10" s="44" t="s">
        <v>109</v>
      </c>
      <c r="S10" s="44" t="s">
        <v>51</v>
      </c>
      <c r="T10" s="44" t="s">
        <v>389</v>
      </c>
      <c r="U10" s="44">
        <v>-72.395466999999996</v>
      </c>
      <c r="V10" s="44">
        <v>5.3514889999999999</v>
      </c>
      <c r="W10" s="3"/>
      <c r="X10" s="3"/>
      <c r="Y10" s="3"/>
      <c r="Z10" s="3"/>
    </row>
    <row r="11" spans="1:26" ht="15.75" customHeight="1">
      <c r="A11" s="48">
        <v>336</v>
      </c>
      <c r="B11" s="24" t="s">
        <v>138</v>
      </c>
      <c r="C11" s="24" t="s">
        <v>341</v>
      </c>
      <c r="D11" s="25" t="s">
        <v>95</v>
      </c>
      <c r="E11" s="24">
        <v>12</v>
      </c>
      <c r="F11" s="24">
        <v>4</v>
      </c>
      <c r="G11" s="43">
        <v>2</v>
      </c>
      <c r="H11" s="43">
        <v>0.63661999999999996</v>
      </c>
      <c r="I11" s="26">
        <v>10</v>
      </c>
      <c r="J11" s="26">
        <v>5</v>
      </c>
      <c r="K11" s="27">
        <v>2149360.33</v>
      </c>
      <c r="L11" s="27">
        <v>5066958.0460000001</v>
      </c>
      <c r="M11" s="28">
        <v>0.31830999999999998</v>
      </c>
      <c r="N11" s="29">
        <v>2.9029859999999998</v>
      </c>
      <c r="O11" s="25">
        <v>0.76</v>
      </c>
      <c r="P11" s="35">
        <v>78.539816000000002</v>
      </c>
      <c r="Q11" s="44" t="s">
        <v>398</v>
      </c>
      <c r="R11" s="44" t="s">
        <v>109</v>
      </c>
      <c r="S11" s="44" t="s">
        <v>51</v>
      </c>
      <c r="T11" s="44" t="s">
        <v>389</v>
      </c>
      <c r="U11" s="44">
        <v>-72.395416999999995</v>
      </c>
      <c r="V11" s="44">
        <v>5.3514619999999997</v>
      </c>
      <c r="W11" s="3"/>
      <c r="X11" s="3"/>
      <c r="Y11" s="3"/>
      <c r="Z11" s="3"/>
    </row>
    <row r="12" spans="1:26" ht="15.75" customHeight="1">
      <c r="A12" s="48">
        <v>337</v>
      </c>
      <c r="B12" s="24" t="s">
        <v>30</v>
      </c>
      <c r="C12" s="24" t="s">
        <v>349</v>
      </c>
      <c r="D12" s="25" t="s">
        <v>31</v>
      </c>
      <c r="E12" s="24">
        <v>12</v>
      </c>
      <c r="F12" s="24">
        <v>5</v>
      </c>
      <c r="G12" s="43">
        <v>2.33</v>
      </c>
      <c r="H12" s="43">
        <v>0.74166200000000004</v>
      </c>
      <c r="I12" s="26">
        <v>10</v>
      </c>
      <c r="J12" s="26">
        <v>5</v>
      </c>
      <c r="K12" s="27">
        <v>2149366.7719999999</v>
      </c>
      <c r="L12" s="27">
        <v>5066955.4340000004</v>
      </c>
      <c r="M12" s="28">
        <v>0.43201800000000001</v>
      </c>
      <c r="N12" s="29">
        <v>3.9400050000000002</v>
      </c>
      <c r="O12" s="25">
        <v>0.76</v>
      </c>
      <c r="P12" s="35">
        <v>78.539816000000002</v>
      </c>
      <c r="Q12" s="44" t="s">
        <v>398</v>
      </c>
      <c r="R12" s="44" t="s">
        <v>403</v>
      </c>
      <c r="S12" s="44" t="s">
        <v>51</v>
      </c>
      <c r="T12" s="44" t="s">
        <v>389</v>
      </c>
      <c r="U12" s="44">
        <v>-72.395441000000005</v>
      </c>
      <c r="V12" s="44">
        <v>5.3515199999999998</v>
      </c>
      <c r="W12" s="3"/>
      <c r="X12" s="3"/>
      <c r="Y12" s="3"/>
      <c r="Z12" s="3"/>
    </row>
    <row r="13" spans="1:26" ht="15.75" customHeight="1">
      <c r="A13" s="48">
        <v>338</v>
      </c>
      <c r="B13" s="24" t="s">
        <v>22</v>
      </c>
      <c r="C13" s="24" t="s">
        <v>345</v>
      </c>
      <c r="D13" s="25" t="s">
        <v>20</v>
      </c>
      <c r="E13" s="24">
        <v>10</v>
      </c>
      <c r="F13" s="24">
        <v>4</v>
      </c>
      <c r="G13" s="43">
        <v>0.33</v>
      </c>
      <c r="H13" s="43">
        <v>0.105042</v>
      </c>
      <c r="I13" s="26">
        <v>10</v>
      </c>
      <c r="J13" s="26">
        <v>5</v>
      </c>
      <c r="K13" s="27">
        <v>2149371.5619999999</v>
      </c>
      <c r="L13" s="27">
        <v>5066956.5470000003</v>
      </c>
      <c r="M13" s="28">
        <v>8.6660000000000001E-3</v>
      </c>
      <c r="N13" s="29">
        <v>6.5861000000000003E-2</v>
      </c>
      <c r="O13" s="25">
        <v>0.76</v>
      </c>
      <c r="P13" s="35">
        <v>78.539816000000002</v>
      </c>
      <c r="Q13" s="44" t="s">
        <v>398</v>
      </c>
      <c r="R13" s="44" t="s">
        <v>403</v>
      </c>
      <c r="S13" s="44" t="s">
        <v>51</v>
      </c>
      <c r="T13" s="44" t="s">
        <v>389</v>
      </c>
      <c r="U13" s="44">
        <v>-72.395431000000002</v>
      </c>
      <c r="V13" s="44">
        <v>5.3515629999999996</v>
      </c>
      <c r="W13" s="3"/>
      <c r="X13" s="3"/>
      <c r="Y13" s="3"/>
      <c r="Z13" s="3"/>
    </row>
    <row r="14" spans="1:26" ht="15.75" customHeight="1">
      <c r="A14" s="48">
        <v>361</v>
      </c>
      <c r="B14" s="24" t="s">
        <v>96</v>
      </c>
      <c r="C14" s="24" t="s">
        <v>97</v>
      </c>
      <c r="D14" s="25" t="s">
        <v>37</v>
      </c>
      <c r="E14" s="24">
        <v>12</v>
      </c>
      <c r="F14" s="24">
        <v>4</v>
      </c>
      <c r="G14" s="43">
        <v>0.59</v>
      </c>
      <c r="H14" s="43">
        <v>0.187803</v>
      </c>
      <c r="I14" s="26">
        <v>11</v>
      </c>
      <c r="J14" s="26">
        <v>5.5</v>
      </c>
      <c r="K14" s="27">
        <v>2149367.63</v>
      </c>
      <c r="L14" s="27">
        <v>5066977.6960000005</v>
      </c>
      <c r="M14" s="28">
        <v>2.7701E-2</v>
      </c>
      <c r="N14" s="29">
        <v>0.25263200000000002</v>
      </c>
      <c r="O14" s="25">
        <v>0.76</v>
      </c>
      <c r="P14" s="35">
        <v>95.033178000000007</v>
      </c>
      <c r="Q14" s="44" t="s">
        <v>398</v>
      </c>
      <c r="R14" s="44" t="s">
        <v>403</v>
      </c>
      <c r="S14" s="44" t="s">
        <v>51</v>
      </c>
      <c r="T14" s="44" t="s">
        <v>389</v>
      </c>
      <c r="U14" s="44">
        <v>-72.395240000000001</v>
      </c>
      <c r="V14" s="44">
        <v>5.3515280000000001</v>
      </c>
      <c r="W14" s="3"/>
      <c r="X14" s="3"/>
      <c r="Y14" s="3"/>
      <c r="Z14" s="3"/>
    </row>
    <row r="15" spans="1:26" ht="15.75" customHeight="1">
      <c r="A15" s="48">
        <v>362</v>
      </c>
      <c r="B15" s="24" t="s">
        <v>382</v>
      </c>
      <c r="C15" s="24" t="s">
        <v>381</v>
      </c>
      <c r="D15" s="25" t="s">
        <v>31</v>
      </c>
      <c r="E15" s="24">
        <v>9</v>
      </c>
      <c r="F15" s="24">
        <v>2</v>
      </c>
      <c r="G15" s="43">
        <v>0.41</v>
      </c>
      <c r="H15" s="43">
        <v>0.13050700000000001</v>
      </c>
      <c r="I15" s="26">
        <v>10</v>
      </c>
      <c r="J15" s="26">
        <v>5</v>
      </c>
      <c r="K15" s="27">
        <v>2149370.9539999999</v>
      </c>
      <c r="L15" s="27">
        <v>5066980.1720000003</v>
      </c>
      <c r="M15" s="28">
        <v>1.3377E-2</v>
      </c>
      <c r="N15" s="29">
        <v>9.1497999999999996E-2</v>
      </c>
      <c r="O15" s="25">
        <v>0.76</v>
      </c>
      <c r="P15" s="35">
        <v>78.539816000000002</v>
      </c>
      <c r="Q15" s="44" t="s">
        <v>398</v>
      </c>
      <c r="R15" s="44" t="s">
        <v>403</v>
      </c>
      <c r="S15" s="44" t="s">
        <v>51</v>
      </c>
      <c r="T15" s="44" t="s">
        <v>389</v>
      </c>
      <c r="U15" s="44">
        <v>-72.395218</v>
      </c>
      <c r="V15" s="44">
        <v>5.3515579999999998</v>
      </c>
      <c r="W15" s="3"/>
      <c r="X15" s="3"/>
      <c r="Y15" s="3"/>
      <c r="Z15" s="3"/>
    </row>
    <row r="16" spans="1:26" ht="15.75" customHeight="1">
      <c r="A16" s="48">
        <v>366</v>
      </c>
      <c r="B16" s="24" t="s">
        <v>41</v>
      </c>
      <c r="C16" s="24" t="s">
        <v>344</v>
      </c>
      <c r="D16" s="25" t="s">
        <v>42</v>
      </c>
      <c r="E16" s="24">
        <v>12</v>
      </c>
      <c r="F16" s="24">
        <v>4</v>
      </c>
      <c r="G16" s="43">
        <v>0.65</v>
      </c>
      <c r="H16" s="43">
        <v>0.206901</v>
      </c>
      <c r="I16" s="26">
        <v>8</v>
      </c>
      <c r="J16" s="26">
        <v>4</v>
      </c>
      <c r="K16" s="27">
        <v>2149364.9339999999</v>
      </c>
      <c r="L16" s="27">
        <v>5066988.0820000004</v>
      </c>
      <c r="M16" s="28">
        <v>3.3620999999999998E-2</v>
      </c>
      <c r="N16" s="29">
        <v>0.30662800000000001</v>
      </c>
      <c r="O16" s="25">
        <v>0.76</v>
      </c>
      <c r="P16" s="35">
        <v>50.265481999999999</v>
      </c>
      <c r="Q16" s="44" t="s">
        <v>398</v>
      </c>
      <c r="R16" s="44" t="s">
        <v>403</v>
      </c>
      <c r="S16" s="44" t="s">
        <v>51</v>
      </c>
      <c r="T16" s="44" t="s">
        <v>389</v>
      </c>
      <c r="U16" s="44">
        <v>-72.395145999999997</v>
      </c>
      <c r="V16" s="44">
        <v>5.3515030000000001</v>
      </c>
      <c r="W16" s="3"/>
      <c r="X16" s="3"/>
      <c r="Y16" s="3"/>
      <c r="Z16" s="3"/>
    </row>
    <row r="17" spans="1:26" ht="15.75" customHeight="1">
      <c r="A17" s="48">
        <v>368</v>
      </c>
      <c r="B17" s="24" t="s">
        <v>22</v>
      </c>
      <c r="C17" s="24" t="s">
        <v>345</v>
      </c>
      <c r="D17" s="25" t="s">
        <v>20</v>
      </c>
      <c r="E17" s="24">
        <v>12</v>
      </c>
      <c r="F17" s="24">
        <v>5</v>
      </c>
      <c r="G17" s="43">
        <v>0.87</v>
      </c>
      <c r="H17" s="43">
        <v>0.27693000000000001</v>
      </c>
      <c r="I17" s="26">
        <v>10</v>
      </c>
      <c r="J17" s="26">
        <v>5</v>
      </c>
      <c r="K17" s="27">
        <v>2149359.6710000001</v>
      </c>
      <c r="L17" s="27">
        <v>5066985.8629999999</v>
      </c>
      <c r="M17" s="28">
        <v>6.0232000000000001E-2</v>
      </c>
      <c r="N17" s="29">
        <v>0.54931799999999997</v>
      </c>
      <c r="O17" s="25">
        <v>0.76</v>
      </c>
      <c r="P17" s="35">
        <v>78.539816000000002</v>
      </c>
      <c r="Q17" s="44" t="s">
        <v>398</v>
      </c>
      <c r="R17" s="44" t="s">
        <v>403</v>
      </c>
      <c r="S17" s="44" t="s">
        <v>51</v>
      </c>
      <c r="T17" s="44" t="s">
        <v>389</v>
      </c>
      <c r="U17" s="44">
        <v>-72.395166000000003</v>
      </c>
      <c r="V17" s="44">
        <v>5.3514549999999996</v>
      </c>
      <c r="W17" s="3"/>
      <c r="X17" s="3"/>
      <c r="Y17" s="3"/>
      <c r="Z17" s="3"/>
    </row>
    <row r="18" spans="1:26" ht="14.4">
      <c r="A18" s="48">
        <v>428</v>
      </c>
      <c r="B18" s="24" t="s">
        <v>41</v>
      </c>
      <c r="C18" s="24" t="s">
        <v>344</v>
      </c>
      <c r="D18" s="25" t="s">
        <v>42</v>
      </c>
      <c r="E18" s="24">
        <v>12</v>
      </c>
      <c r="F18" s="24">
        <v>3</v>
      </c>
      <c r="G18" s="43">
        <v>0.97</v>
      </c>
      <c r="H18" s="43">
        <v>0.30876100000000001</v>
      </c>
      <c r="I18" s="26">
        <v>9</v>
      </c>
      <c r="J18" s="26">
        <v>4.5</v>
      </c>
      <c r="K18" s="27">
        <v>2149365.7749999999</v>
      </c>
      <c r="L18" s="27">
        <v>5066995.38</v>
      </c>
      <c r="M18" s="28">
        <v>7.4873999999999996E-2</v>
      </c>
      <c r="N18" s="29">
        <v>0.68285499999999999</v>
      </c>
      <c r="O18" s="25">
        <v>0.76</v>
      </c>
      <c r="P18" s="35">
        <v>63.617251000000003</v>
      </c>
      <c r="Q18" s="44" t="s">
        <v>398</v>
      </c>
      <c r="R18" s="44" t="s">
        <v>403</v>
      </c>
      <c r="S18" s="44" t="s">
        <v>51</v>
      </c>
      <c r="T18" s="44" t="s">
        <v>389</v>
      </c>
      <c r="U18" s="44">
        <v>-72.395079999999993</v>
      </c>
      <c r="V18" s="44">
        <v>5.3515110000000004</v>
      </c>
      <c r="W18" s="3"/>
      <c r="X18" s="3"/>
      <c r="Y18" s="3"/>
      <c r="Z18" s="3"/>
    </row>
    <row r="19" spans="1:26" ht="14.4">
      <c r="A19" s="48">
        <v>430</v>
      </c>
      <c r="B19" s="24" t="s">
        <v>30</v>
      </c>
      <c r="C19" s="24" t="s">
        <v>349</v>
      </c>
      <c r="D19" s="25" t="s">
        <v>31</v>
      </c>
      <c r="E19" s="24">
        <v>12</v>
      </c>
      <c r="F19" s="24">
        <v>5</v>
      </c>
      <c r="G19" s="43">
        <v>1.6</v>
      </c>
      <c r="H19" s="43">
        <v>0.50929599999999997</v>
      </c>
      <c r="I19" s="26">
        <v>11</v>
      </c>
      <c r="J19" s="26">
        <v>5.5</v>
      </c>
      <c r="K19" s="27">
        <v>2149364.2590000001</v>
      </c>
      <c r="L19" s="27">
        <v>5066999.2570000002</v>
      </c>
      <c r="M19" s="28">
        <v>0.20371800000000001</v>
      </c>
      <c r="N19" s="29">
        <v>1.8579110000000001</v>
      </c>
      <c r="O19" s="25">
        <v>0.76</v>
      </c>
      <c r="P19" s="35">
        <v>95.033178000000007</v>
      </c>
      <c r="Q19" s="44" t="s">
        <v>398</v>
      </c>
      <c r="R19" s="44" t="s">
        <v>403</v>
      </c>
      <c r="S19" s="44" t="s">
        <v>51</v>
      </c>
      <c r="T19" s="44" t="s">
        <v>389</v>
      </c>
      <c r="U19" s="44">
        <v>-72.395044999999996</v>
      </c>
      <c r="V19" s="44">
        <v>5.3514970000000002</v>
      </c>
      <c r="W19" s="3"/>
      <c r="X19" s="3"/>
      <c r="Y19" s="3"/>
      <c r="Z19" s="3"/>
    </row>
    <row r="20" spans="1:26" ht="14.4">
      <c r="A20" s="48" t="s">
        <v>139</v>
      </c>
      <c r="B20" s="24" t="s">
        <v>22</v>
      </c>
      <c r="C20" s="24" t="s">
        <v>345</v>
      </c>
      <c r="D20" s="25" t="s">
        <v>20</v>
      </c>
      <c r="E20" s="24">
        <v>10</v>
      </c>
      <c r="F20" s="24">
        <v>3</v>
      </c>
      <c r="G20" s="43">
        <v>0.56000000000000005</v>
      </c>
      <c r="H20" s="43">
        <v>0.178254</v>
      </c>
      <c r="I20" s="26">
        <v>10</v>
      </c>
      <c r="J20" s="26">
        <v>5</v>
      </c>
      <c r="K20" s="27">
        <v>2149371.5619999999</v>
      </c>
      <c r="L20" s="27">
        <v>5066956.5470000003</v>
      </c>
      <c r="M20" s="28">
        <v>2.4955000000000001E-2</v>
      </c>
      <c r="N20" s="29">
        <v>0.189662</v>
      </c>
      <c r="O20" s="25">
        <v>0.76</v>
      </c>
      <c r="P20" s="35">
        <v>78.539816000000002</v>
      </c>
      <c r="Q20" s="44" t="s">
        <v>398</v>
      </c>
      <c r="R20" s="44" t="s">
        <v>403</v>
      </c>
      <c r="S20" s="44" t="s">
        <v>51</v>
      </c>
      <c r="T20" s="44" t="s">
        <v>389</v>
      </c>
      <c r="U20" s="44">
        <v>-72.395431000000002</v>
      </c>
      <c r="V20" s="44">
        <v>5.3515629999999996</v>
      </c>
      <c r="W20" s="3"/>
      <c r="X20" s="3"/>
      <c r="Y20" s="3"/>
      <c r="Z20" s="3"/>
    </row>
    <row r="21" spans="1:26" ht="14.4">
      <c r="A21" s="48" t="s">
        <v>140</v>
      </c>
      <c r="B21" s="24" t="s">
        <v>22</v>
      </c>
      <c r="C21" s="24" t="s">
        <v>345</v>
      </c>
      <c r="D21" s="25" t="s">
        <v>20</v>
      </c>
      <c r="E21" s="24">
        <v>10</v>
      </c>
      <c r="F21" s="24">
        <v>3</v>
      </c>
      <c r="G21" s="43">
        <v>0.5</v>
      </c>
      <c r="H21" s="43">
        <v>0.15915499999999999</v>
      </c>
      <c r="I21" s="26">
        <v>10</v>
      </c>
      <c r="J21" s="26">
        <v>5</v>
      </c>
      <c r="K21" s="27">
        <v>2149371.5619999999</v>
      </c>
      <c r="L21" s="27">
        <v>5066956.5470000003</v>
      </c>
      <c r="M21" s="28">
        <v>1.9893999999999998E-2</v>
      </c>
      <c r="N21" s="29">
        <v>0.151197</v>
      </c>
      <c r="O21" s="25">
        <v>0.76</v>
      </c>
      <c r="P21" s="35">
        <v>78.539816000000002</v>
      </c>
      <c r="Q21" s="44" t="s">
        <v>398</v>
      </c>
      <c r="R21" s="44" t="s">
        <v>403</v>
      </c>
      <c r="S21" s="44" t="s">
        <v>51</v>
      </c>
      <c r="T21" s="44" t="s">
        <v>389</v>
      </c>
      <c r="U21" s="44">
        <v>-72.395431000000002</v>
      </c>
      <c r="V21" s="44">
        <v>5.3515629999999996</v>
      </c>
      <c r="W21" s="3"/>
      <c r="X21" s="3"/>
      <c r="Y21" s="3"/>
      <c r="Z21" s="3"/>
    </row>
    <row r="22" spans="1:26" ht="14.4">
      <c r="A22" s="48" t="s">
        <v>141</v>
      </c>
      <c r="B22" s="24" t="s">
        <v>22</v>
      </c>
      <c r="C22" s="24" t="s">
        <v>345</v>
      </c>
      <c r="D22" s="25" t="s">
        <v>20</v>
      </c>
      <c r="E22" s="24">
        <v>10</v>
      </c>
      <c r="F22" s="24">
        <v>3</v>
      </c>
      <c r="G22" s="43">
        <v>1.04</v>
      </c>
      <c r="H22" s="43">
        <v>0.331042</v>
      </c>
      <c r="I22" s="26">
        <v>10</v>
      </c>
      <c r="J22" s="26">
        <v>5</v>
      </c>
      <c r="K22" s="27">
        <v>2149371.5619999999</v>
      </c>
      <c r="L22" s="27">
        <v>5066956.5470000003</v>
      </c>
      <c r="M22" s="28">
        <v>8.6070999999999995E-2</v>
      </c>
      <c r="N22" s="29">
        <v>0.65414000000000005</v>
      </c>
      <c r="O22" s="25">
        <v>0.76</v>
      </c>
      <c r="P22" s="35">
        <v>78.539816000000002</v>
      </c>
      <c r="Q22" s="44" t="s">
        <v>398</v>
      </c>
      <c r="R22" s="44" t="s">
        <v>403</v>
      </c>
      <c r="S22" s="44" t="s">
        <v>51</v>
      </c>
      <c r="T22" s="44" t="s">
        <v>389</v>
      </c>
      <c r="U22" s="44">
        <v>-72.395431000000002</v>
      </c>
      <c r="V22" s="44">
        <v>5.3515629999999996</v>
      </c>
      <c r="W22" s="3"/>
      <c r="X22" s="3"/>
      <c r="Y22" s="3"/>
      <c r="Z22" s="3"/>
    </row>
    <row r="23" spans="1:26" ht="14.4">
      <c r="A23" s="48" t="s">
        <v>150</v>
      </c>
      <c r="B23" s="24" t="s">
        <v>382</v>
      </c>
      <c r="C23" s="24" t="s">
        <v>381</v>
      </c>
      <c r="D23" s="25" t="s">
        <v>31</v>
      </c>
      <c r="E23" s="24">
        <v>9</v>
      </c>
      <c r="F23" s="24">
        <v>2</v>
      </c>
      <c r="G23" s="43">
        <v>0.33</v>
      </c>
      <c r="H23" s="43">
        <v>0.105042</v>
      </c>
      <c r="I23" s="26">
        <v>10</v>
      </c>
      <c r="J23" s="26">
        <v>5</v>
      </c>
      <c r="K23" s="27">
        <v>2149370.9539999999</v>
      </c>
      <c r="L23" s="27">
        <v>5066980.1720000003</v>
      </c>
      <c r="M23" s="28">
        <v>8.6660000000000001E-3</v>
      </c>
      <c r="N23" s="29">
        <v>5.9275000000000001E-2</v>
      </c>
      <c r="O23" s="25">
        <v>0.76</v>
      </c>
      <c r="P23" s="35">
        <v>78.539816000000002</v>
      </c>
      <c r="Q23" s="44" t="s">
        <v>398</v>
      </c>
      <c r="R23" s="44" t="s">
        <v>403</v>
      </c>
      <c r="S23" s="44" t="s">
        <v>51</v>
      </c>
      <c r="T23" s="44" t="s">
        <v>389</v>
      </c>
      <c r="U23" s="44">
        <v>-72.395218</v>
      </c>
      <c r="V23" s="44">
        <v>5.3515579999999998</v>
      </c>
      <c r="W23" s="3"/>
      <c r="X23" s="3"/>
      <c r="Y23" s="3"/>
      <c r="Z23" s="3"/>
    </row>
    <row r="24" spans="1:26" ht="14.4">
      <c r="A24" s="48" t="s">
        <v>72</v>
      </c>
      <c r="B24" s="24" t="s">
        <v>35</v>
      </c>
      <c r="C24" s="24" t="s">
        <v>368</v>
      </c>
      <c r="D24" s="25" t="s">
        <v>326</v>
      </c>
      <c r="E24" s="24">
        <v>12</v>
      </c>
      <c r="F24" s="24">
        <v>1.5</v>
      </c>
      <c r="G24" s="43">
        <v>0.61</v>
      </c>
      <c r="H24" s="43">
        <v>0.19416900000000001</v>
      </c>
      <c r="I24" s="26">
        <v>9</v>
      </c>
      <c r="J24" s="26">
        <v>4.5</v>
      </c>
      <c r="K24" s="27">
        <v>2149380.61</v>
      </c>
      <c r="L24" s="27">
        <v>5067087.58</v>
      </c>
      <c r="M24" s="28">
        <v>2.9610999999999998E-2</v>
      </c>
      <c r="N24" s="29">
        <v>0.27005000000000001</v>
      </c>
      <c r="O24" s="25">
        <v>0.76</v>
      </c>
      <c r="P24" s="35">
        <v>63.617251000000003</v>
      </c>
      <c r="Q24" s="44" t="s">
        <v>398</v>
      </c>
      <c r="R24" s="44" t="s">
        <v>403</v>
      </c>
      <c r="S24" s="44" t="s">
        <v>51</v>
      </c>
      <c r="T24" s="44" t="s">
        <v>389</v>
      </c>
      <c r="U24" s="44">
        <v>-72.394248000000005</v>
      </c>
      <c r="V24" s="44">
        <v>5.3516440000000003</v>
      </c>
      <c r="W24" s="3"/>
      <c r="X24" s="3"/>
      <c r="Y24" s="3"/>
      <c r="Z24" s="3"/>
    </row>
    <row r="25" spans="1:26" ht="14.4">
      <c r="A25" s="48" t="s">
        <v>73</v>
      </c>
      <c r="B25" s="24" t="s">
        <v>35</v>
      </c>
      <c r="C25" s="24" t="s">
        <v>368</v>
      </c>
      <c r="D25" s="25" t="s">
        <v>326</v>
      </c>
      <c r="E25" s="24">
        <v>12</v>
      </c>
      <c r="F25" s="24">
        <v>2</v>
      </c>
      <c r="G25" s="43">
        <v>0.63</v>
      </c>
      <c r="H25" s="43">
        <v>0.20053499999999999</v>
      </c>
      <c r="I25" s="26">
        <v>9</v>
      </c>
      <c r="J25" s="26">
        <v>4.5</v>
      </c>
      <c r="K25" s="27">
        <v>2149380.61</v>
      </c>
      <c r="L25" s="27">
        <v>5067087.58</v>
      </c>
      <c r="M25" s="28">
        <v>3.1584000000000001E-2</v>
      </c>
      <c r="N25" s="29">
        <v>0.288049</v>
      </c>
      <c r="O25" s="25">
        <v>0.76</v>
      </c>
      <c r="P25" s="35">
        <v>63.617251000000003</v>
      </c>
      <c r="Q25" s="44" t="s">
        <v>398</v>
      </c>
      <c r="R25" s="44" t="s">
        <v>403</v>
      </c>
      <c r="S25" s="44" t="s">
        <v>51</v>
      </c>
      <c r="T25" s="44" t="s">
        <v>389</v>
      </c>
      <c r="U25" s="44">
        <v>-72.394248000000005</v>
      </c>
      <c r="V25" s="44">
        <v>5.3516440000000003</v>
      </c>
      <c r="W25" s="3"/>
      <c r="X25" s="3"/>
      <c r="Y25" s="3"/>
      <c r="Z25" s="3"/>
    </row>
    <row r="26" spans="1:26" ht="11.25" customHeight="1">
      <c r="A26" s="48" t="s">
        <v>75</v>
      </c>
      <c r="B26" s="24" t="s">
        <v>30</v>
      </c>
      <c r="C26" s="24" t="s">
        <v>349</v>
      </c>
      <c r="D26" s="25" t="s">
        <v>31</v>
      </c>
      <c r="E26" s="24">
        <v>10</v>
      </c>
      <c r="F26" s="24">
        <v>2</v>
      </c>
      <c r="G26" s="43">
        <v>0.95</v>
      </c>
      <c r="H26" s="43">
        <v>0.302394</v>
      </c>
      <c r="I26" s="26">
        <v>9</v>
      </c>
      <c r="J26" s="26">
        <v>4.5</v>
      </c>
      <c r="K26" s="27">
        <v>2149372.94</v>
      </c>
      <c r="L26" s="27">
        <v>5067124.17</v>
      </c>
      <c r="M26" s="28">
        <v>7.1818999999999994E-2</v>
      </c>
      <c r="N26" s="29">
        <v>0.54582200000000003</v>
      </c>
      <c r="O26" s="25">
        <v>0.76</v>
      </c>
      <c r="P26" s="35">
        <v>63.617251000000003</v>
      </c>
      <c r="Q26" s="44" t="s">
        <v>398</v>
      </c>
      <c r="R26" s="44" t="s">
        <v>403</v>
      </c>
      <c r="S26" s="44" t="s">
        <v>51</v>
      </c>
      <c r="T26" s="44" t="s">
        <v>389</v>
      </c>
      <c r="U26" s="44">
        <v>-72.393917000000002</v>
      </c>
      <c r="V26" s="44">
        <v>5.3515740000000003</v>
      </c>
      <c r="W26" s="3"/>
      <c r="X26" s="3"/>
      <c r="Y26" s="3"/>
      <c r="Z26" s="3"/>
    </row>
    <row r="27" spans="1:26" ht="11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1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1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00"/>
  <sheetViews>
    <sheetView zoomScale="55" zoomScaleNormal="55" workbookViewId="0">
      <selection activeCell="C31" sqref="C31"/>
    </sheetView>
  </sheetViews>
  <sheetFormatPr baseColWidth="10" defaultColWidth="12.6640625" defaultRowHeight="15" customHeight="1"/>
  <cols>
    <col min="1" max="1" width="10.6640625" customWidth="1"/>
    <col min="2" max="2" width="17.6640625" customWidth="1"/>
    <col min="3" max="3" width="41.109375" customWidth="1"/>
    <col min="4" max="4" width="18.44140625" customWidth="1"/>
    <col min="5" max="5" width="10.21875" customWidth="1"/>
    <col min="6" max="6" width="10.6640625" customWidth="1"/>
    <col min="7" max="8" width="24" bestFit="1" customWidth="1"/>
    <col min="9" max="9" width="23.109375" bestFit="1" customWidth="1"/>
    <col min="10" max="10" width="20.88671875" bestFit="1" customWidth="1"/>
    <col min="11" max="11" width="19.88671875" bestFit="1" customWidth="1"/>
    <col min="12" max="12" width="44.109375" bestFit="1" customWidth="1"/>
    <col min="13" max="13" width="44.77734375" bestFit="1" customWidth="1"/>
    <col min="14" max="14" width="37.6640625" bestFit="1" customWidth="1"/>
    <col min="15" max="15" width="20.88671875" bestFit="1" customWidth="1"/>
    <col min="16" max="16" width="19.88671875" bestFit="1" customWidth="1"/>
    <col min="17" max="17" width="49.44140625" bestFit="1" customWidth="1"/>
    <col min="18" max="18" width="46.77734375" bestFit="1" customWidth="1"/>
    <col min="19" max="19" width="14" bestFit="1" customWidth="1"/>
    <col min="20" max="20" width="22.88671875" bestFit="1" customWidth="1"/>
    <col min="21" max="21" width="24.5546875" bestFit="1" customWidth="1"/>
    <col min="22" max="22" width="35.88671875" bestFit="1" customWidth="1"/>
    <col min="23" max="23" width="35.109375" bestFit="1" customWidth="1"/>
    <col min="24" max="24" width="28.5546875" bestFit="1" customWidth="1"/>
    <col min="25" max="25" width="32.44140625" bestFit="1" customWidth="1"/>
    <col min="26" max="26" width="53.88671875" bestFit="1" customWidth="1"/>
    <col min="27" max="27" width="34.6640625" bestFit="1" customWidth="1"/>
    <col min="28" max="28" width="30.6640625" bestFit="1" customWidth="1"/>
    <col min="29" max="29" width="45.109375" bestFit="1" customWidth="1"/>
    <col min="30" max="30" width="53.21875" bestFit="1" customWidth="1"/>
    <col min="31" max="31" width="44.5546875" bestFit="1" customWidth="1"/>
    <col min="32" max="32" width="23.33203125" bestFit="1" customWidth="1"/>
    <col min="33" max="34" width="32.88671875" bestFit="1" customWidth="1"/>
    <col min="35" max="35" width="37.6640625" bestFit="1" customWidth="1"/>
    <col min="36" max="36" width="13.21875" bestFit="1" customWidth="1"/>
    <col min="37" max="37" width="34.21875" bestFit="1" customWidth="1"/>
    <col min="38" max="38" width="42.77734375" bestFit="1" customWidth="1"/>
    <col min="39" max="39" width="14.44140625" bestFit="1" customWidth="1"/>
    <col min="40" max="40" width="51.77734375" bestFit="1" customWidth="1"/>
    <col min="41" max="41" width="42.33203125" bestFit="1" customWidth="1"/>
    <col min="42" max="42" width="40.6640625" bestFit="1" customWidth="1"/>
    <col min="43" max="43" width="27.21875" bestFit="1" customWidth="1"/>
    <col min="44" max="44" width="51.6640625" bestFit="1" customWidth="1"/>
    <col min="45" max="45" width="28.5546875" bestFit="1" customWidth="1"/>
    <col min="46" max="46" width="51.77734375" bestFit="1" customWidth="1"/>
    <col min="47" max="47" width="43.109375" bestFit="1" customWidth="1"/>
    <col min="48" max="48" width="14.44140625" bestFit="1" customWidth="1"/>
    <col min="49" max="49" width="48.44140625" bestFit="1" customWidth="1"/>
    <col min="50" max="50" width="42.88671875" bestFit="1" customWidth="1"/>
    <col min="51" max="51" width="23.77734375" bestFit="1" customWidth="1"/>
    <col min="52" max="52" width="33.21875" bestFit="1" customWidth="1"/>
    <col min="53" max="53" width="32" bestFit="1" customWidth="1"/>
    <col min="54" max="54" width="32.88671875" bestFit="1" customWidth="1"/>
    <col min="55" max="55" width="18.33203125" bestFit="1" customWidth="1"/>
    <col min="56" max="56" width="33.6640625" bestFit="1" customWidth="1"/>
    <col min="57" max="57" width="22.77734375" bestFit="1" customWidth="1"/>
    <col min="58" max="58" width="34.44140625" bestFit="1" customWidth="1"/>
    <col min="59" max="59" width="44.109375" bestFit="1" customWidth="1"/>
    <col min="60" max="60" width="31" bestFit="1" customWidth="1"/>
    <col min="61" max="61" width="13" bestFit="1" customWidth="1"/>
    <col min="62" max="62" width="26.77734375" bestFit="1" customWidth="1"/>
    <col min="63" max="63" width="26.5546875" bestFit="1" customWidth="1"/>
    <col min="64" max="64" width="49.44140625" bestFit="1" customWidth="1"/>
    <col min="65" max="65" width="46.77734375" bestFit="1" customWidth="1"/>
    <col min="66" max="66" width="14" bestFit="1" customWidth="1"/>
    <col min="67" max="67" width="22.88671875" bestFit="1" customWidth="1"/>
    <col min="68" max="68" width="24.5546875" bestFit="1" customWidth="1"/>
    <col min="69" max="69" width="35.88671875" bestFit="1" customWidth="1"/>
    <col min="70" max="70" width="35.109375" bestFit="1" customWidth="1"/>
    <col min="71" max="71" width="28.5546875" bestFit="1" customWidth="1"/>
    <col min="72" max="72" width="32.44140625" bestFit="1" customWidth="1"/>
    <col min="73" max="73" width="53.88671875" bestFit="1" customWidth="1"/>
    <col min="74" max="74" width="34.6640625" bestFit="1" customWidth="1"/>
    <col min="75" max="75" width="30.6640625" bestFit="1" customWidth="1"/>
    <col min="76" max="76" width="45.109375" bestFit="1" customWidth="1"/>
    <col min="77" max="77" width="53.21875" bestFit="1" customWidth="1"/>
    <col min="78" max="78" width="44.5546875" bestFit="1" customWidth="1"/>
    <col min="79" max="79" width="23.33203125" bestFit="1" customWidth="1"/>
    <col min="80" max="81" width="32.88671875" bestFit="1" customWidth="1"/>
    <col min="82" max="82" width="37.6640625" bestFit="1" customWidth="1"/>
    <col min="83" max="83" width="13.21875" bestFit="1" customWidth="1"/>
    <col min="84" max="84" width="34.21875" bestFit="1" customWidth="1"/>
    <col min="85" max="85" width="42.77734375" bestFit="1" customWidth="1"/>
    <col min="86" max="86" width="14.44140625" bestFit="1" customWidth="1"/>
    <col min="87" max="87" width="51.77734375" bestFit="1" customWidth="1"/>
    <col min="88" max="88" width="42.33203125" bestFit="1" customWidth="1"/>
    <col min="89" max="89" width="40.6640625" bestFit="1" customWidth="1"/>
    <col min="90" max="90" width="27.21875" bestFit="1" customWidth="1"/>
    <col min="91" max="91" width="51.6640625" bestFit="1" customWidth="1"/>
    <col min="92" max="92" width="28.5546875" bestFit="1" customWidth="1"/>
    <col min="93" max="93" width="51.77734375" bestFit="1" customWidth="1"/>
    <col min="94" max="94" width="43.109375" bestFit="1" customWidth="1"/>
    <col min="95" max="95" width="14.44140625" bestFit="1" customWidth="1"/>
    <col min="96" max="96" width="48.44140625" bestFit="1" customWidth="1"/>
    <col min="97" max="97" width="42.88671875" bestFit="1" customWidth="1"/>
    <col min="98" max="98" width="23.77734375" bestFit="1" customWidth="1"/>
    <col min="99" max="99" width="33.21875" bestFit="1" customWidth="1"/>
    <col min="100" max="100" width="32" bestFit="1" customWidth="1"/>
    <col min="101" max="101" width="32.88671875" bestFit="1" customWidth="1"/>
    <col min="102" max="102" width="18.33203125" bestFit="1" customWidth="1"/>
    <col min="103" max="103" width="33.6640625" bestFit="1" customWidth="1"/>
    <col min="104" max="104" width="22.77734375" bestFit="1" customWidth="1"/>
    <col min="105" max="105" width="34.44140625" bestFit="1" customWidth="1"/>
    <col min="106" max="106" width="44.109375" bestFit="1" customWidth="1"/>
    <col min="107" max="107" width="31" bestFit="1" customWidth="1"/>
    <col min="108" max="108" width="12.21875" bestFit="1" customWidth="1"/>
    <col min="109" max="109" width="26.77734375" bestFit="1" customWidth="1"/>
    <col min="110" max="110" width="26.5546875" bestFit="1" customWidth="1"/>
    <col min="111" max="111" width="49.44140625" bestFit="1" customWidth="1"/>
    <col min="112" max="112" width="46.77734375" bestFit="1" customWidth="1"/>
    <col min="113" max="113" width="14" bestFit="1" customWidth="1"/>
    <col min="114" max="114" width="22.88671875" bestFit="1" customWidth="1"/>
    <col min="115" max="115" width="24.5546875" bestFit="1" customWidth="1"/>
    <col min="116" max="116" width="35.88671875" bestFit="1" customWidth="1"/>
    <col min="117" max="117" width="35.109375" bestFit="1" customWidth="1"/>
    <col min="118" max="118" width="28.5546875" bestFit="1" customWidth="1"/>
    <col min="119" max="119" width="32.44140625" bestFit="1" customWidth="1"/>
    <col min="120" max="120" width="53.88671875" bestFit="1" customWidth="1"/>
    <col min="121" max="121" width="34.6640625" bestFit="1" customWidth="1"/>
    <col min="122" max="122" width="30.6640625" bestFit="1" customWidth="1"/>
    <col min="123" max="123" width="45.109375" bestFit="1" customWidth="1"/>
    <col min="124" max="124" width="53.21875" bestFit="1" customWidth="1"/>
    <col min="125" max="125" width="44.5546875" bestFit="1" customWidth="1"/>
    <col min="126" max="126" width="23.33203125" bestFit="1" customWidth="1"/>
    <col min="127" max="128" width="32.88671875" bestFit="1" customWidth="1"/>
    <col min="129" max="129" width="37.6640625" bestFit="1" customWidth="1"/>
    <col min="130" max="130" width="13.21875" bestFit="1" customWidth="1"/>
    <col min="131" max="131" width="34.21875" bestFit="1" customWidth="1"/>
    <col min="132" max="132" width="42.77734375" bestFit="1" customWidth="1"/>
    <col min="133" max="133" width="14.44140625" bestFit="1" customWidth="1"/>
    <col min="134" max="134" width="51.77734375" bestFit="1" customWidth="1"/>
    <col min="135" max="135" width="42.33203125" bestFit="1" customWidth="1"/>
    <col min="136" max="136" width="40.6640625" bestFit="1" customWidth="1"/>
    <col min="137" max="137" width="27.21875" bestFit="1" customWidth="1"/>
    <col min="138" max="138" width="51.6640625" bestFit="1" customWidth="1"/>
    <col min="139" max="139" width="28.5546875" bestFit="1" customWidth="1"/>
    <col min="140" max="140" width="51.77734375" bestFit="1" customWidth="1"/>
    <col min="141" max="141" width="43.109375" bestFit="1" customWidth="1"/>
    <col min="142" max="142" width="14.44140625" bestFit="1" customWidth="1"/>
    <col min="143" max="143" width="27.33203125" bestFit="1" customWidth="1"/>
    <col min="144" max="144" width="26.33203125" bestFit="1" customWidth="1"/>
    <col min="145" max="145" width="39.88671875" bestFit="1" customWidth="1"/>
    <col min="146" max="146" width="37.44140625" bestFit="1" customWidth="1"/>
    <col min="147" max="147" width="10.77734375" bestFit="1" customWidth="1"/>
    <col min="148" max="148" width="22.77734375" bestFit="1" customWidth="1"/>
    <col min="149" max="149" width="10.44140625" bestFit="1" customWidth="1"/>
    <col min="150" max="150" width="23.77734375" bestFit="1" customWidth="1"/>
    <col min="151" max="151" width="8.5546875" bestFit="1" customWidth="1"/>
    <col min="152" max="152" width="32.44140625" bestFit="1" customWidth="1"/>
    <col min="153" max="153" width="10.77734375" bestFit="1" customWidth="1"/>
    <col min="154" max="154" width="28.77734375" bestFit="1" customWidth="1"/>
    <col min="155" max="155" width="17.109375" bestFit="1" customWidth="1"/>
    <col min="156" max="156" width="25" bestFit="1" customWidth="1"/>
    <col min="157" max="157" width="17.77734375" bestFit="1" customWidth="1"/>
    <col min="158" max="158" width="22.33203125" bestFit="1" customWidth="1"/>
    <col min="159" max="159" width="13.33203125" bestFit="1" customWidth="1"/>
    <col min="160" max="161" width="19.44140625" bestFit="1" customWidth="1"/>
    <col min="162" max="162" width="12" bestFit="1" customWidth="1"/>
    <col min="163" max="163" width="37.33203125" bestFit="1" customWidth="1"/>
    <col min="164" max="164" width="18.109375" bestFit="1" customWidth="1"/>
    <col min="165" max="165" width="23.44140625" bestFit="1" customWidth="1"/>
    <col min="166" max="166" width="17.77734375" bestFit="1" customWidth="1"/>
    <col min="167" max="167" width="37.44140625" bestFit="1" customWidth="1"/>
    <col min="168" max="168" width="11.109375" bestFit="1" customWidth="1"/>
    <col min="169" max="169" width="25.109375" bestFit="1" customWidth="1"/>
    <col min="170" max="170" width="13.44140625" bestFit="1" customWidth="1"/>
    <col min="171" max="171" width="24" bestFit="1" customWidth="1"/>
    <col min="172" max="172" width="11.77734375" bestFit="1" customWidth="1"/>
    <col min="173" max="173" width="24.6640625" bestFit="1" customWidth="1"/>
    <col min="174" max="174" width="9.5546875" bestFit="1" customWidth="1"/>
    <col min="175" max="175" width="30.21875" bestFit="1" customWidth="1"/>
    <col min="176" max="176" width="9.5546875" bestFit="1" customWidth="1"/>
    <col min="177" max="177" width="18.5546875" bestFit="1" customWidth="1"/>
    <col min="178" max="178" width="19.6640625" bestFit="1" customWidth="1"/>
    <col min="179" max="179" width="11" bestFit="1" customWidth="1"/>
    <col min="180" max="180" width="8.21875" bestFit="1" customWidth="1"/>
    <col min="181" max="181" width="11" bestFit="1" customWidth="1"/>
    <col min="182" max="182" width="8.21875" bestFit="1" customWidth="1"/>
    <col min="183" max="183" width="11" bestFit="1" customWidth="1"/>
    <col min="184" max="184" width="8.21875" bestFit="1" customWidth="1"/>
    <col min="185" max="185" width="11" bestFit="1" customWidth="1"/>
    <col min="186" max="186" width="8.21875" bestFit="1" customWidth="1"/>
    <col min="187" max="187" width="11" bestFit="1" customWidth="1"/>
    <col min="188" max="188" width="8.21875" bestFit="1" customWidth="1"/>
    <col min="189" max="189" width="11" bestFit="1" customWidth="1"/>
    <col min="190" max="190" width="8.21875" bestFit="1" customWidth="1"/>
    <col min="191" max="191" width="11" bestFit="1" customWidth="1"/>
    <col min="192" max="192" width="8.21875" bestFit="1" customWidth="1"/>
    <col min="193" max="193" width="11" bestFit="1" customWidth="1"/>
    <col min="194" max="194" width="8.21875" bestFit="1" customWidth="1"/>
    <col min="195" max="195" width="11" bestFit="1" customWidth="1"/>
    <col min="196" max="196" width="8.21875" bestFit="1" customWidth="1"/>
    <col min="197" max="197" width="11" bestFit="1" customWidth="1"/>
    <col min="198" max="198" width="8.21875" bestFit="1" customWidth="1"/>
    <col min="199" max="199" width="11" bestFit="1" customWidth="1"/>
    <col min="200" max="200" width="8.21875" bestFit="1" customWidth="1"/>
    <col min="201" max="201" width="11" bestFit="1" customWidth="1"/>
    <col min="202" max="202" width="8.21875" bestFit="1" customWidth="1"/>
    <col min="203" max="203" width="11" bestFit="1" customWidth="1"/>
    <col min="204" max="204" width="8.21875" bestFit="1" customWidth="1"/>
    <col min="205" max="205" width="11" bestFit="1" customWidth="1"/>
    <col min="206" max="206" width="8.21875" bestFit="1" customWidth="1"/>
    <col min="207" max="207" width="11" bestFit="1" customWidth="1"/>
    <col min="208" max="208" width="8.21875" bestFit="1" customWidth="1"/>
    <col min="209" max="209" width="11" bestFit="1" customWidth="1"/>
    <col min="210" max="210" width="8.21875" bestFit="1" customWidth="1"/>
    <col min="211" max="211" width="11" bestFit="1" customWidth="1"/>
    <col min="212" max="212" width="8.21875" bestFit="1" customWidth="1"/>
    <col min="213" max="213" width="11" bestFit="1" customWidth="1"/>
    <col min="214" max="214" width="8.21875" bestFit="1" customWidth="1"/>
    <col min="215" max="215" width="11" bestFit="1" customWidth="1"/>
    <col min="216" max="216" width="8.21875" bestFit="1" customWidth="1"/>
    <col min="217" max="217" width="11" bestFit="1" customWidth="1"/>
    <col min="218" max="218" width="8.21875" bestFit="1" customWidth="1"/>
    <col min="219" max="219" width="11" bestFit="1" customWidth="1"/>
    <col min="220" max="220" width="8.21875" bestFit="1" customWidth="1"/>
    <col min="221" max="221" width="11" bestFit="1" customWidth="1"/>
    <col min="222" max="222" width="8.21875" bestFit="1" customWidth="1"/>
    <col min="223" max="223" width="11" bestFit="1" customWidth="1"/>
    <col min="224" max="224" width="8.21875" bestFit="1" customWidth="1"/>
    <col min="225" max="225" width="11" bestFit="1" customWidth="1"/>
    <col min="226" max="226" width="8.21875" bestFit="1" customWidth="1"/>
    <col min="227" max="227" width="11" bestFit="1" customWidth="1"/>
    <col min="228" max="228" width="8.21875" bestFit="1" customWidth="1"/>
    <col min="229" max="229" width="11" bestFit="1" customWidth="1"/>
    <col min="230" max="230" width="8.21875" bestFit="1" customWidth="1"/>
    <col min="231" max="231" width="11" bestFit="1" customWidth="1"/>
    <col min="232" max="232" width="8.21875" bestFit="1" customWidth="1"/>
    <col min="233" max="233" width="11" bestFit="1" customWidth="1"/>
    <col min="234" max="234" width="8.21875" bestFit="1" customWidth="1"/>
    <col min="235" max="235" width="11" bestFit="1" customWidth="1"/>
    <col min="236" max="236" width="8.21875" bestFit="1" customWidth="1"/>
    <col min="237" max="237" width="11" bestFit="1" customWidth="1"/>
    <col min="238" max="238" width="8.21875" bestFit="1" customWidth="1"/>
    <col min="239" max="239" width="11" bestFit="1" customWidth="1"/>
    <col min="240" max="240" width="8.21875" bestFit="1" customWidth="1"/>
    <col min="241" max="241" width="11" bestFit="1" customWidth="1"/>
    <col min="242" max="242" width="8.21875" bestFit="1" customWidth="1"/>
    <col min="243" max="243" width="11" bestFit="1" customWidth="1"/>
    <col min="244" max="244" width="8.21875" bestFit="1" customWidth="1"/>
    <col min="245" max="245" width="11" bestFit="1" customWidth="1"/>
    <col min="246" max="246" width="8.21875" bestFit="1" customWidth="1"/>
    <col min="247" max="247" width="11" bestFit="1" customWidth="1"/>
    <col min="248" max="248" width="8.21875" bestFit="1" customWidth="1"/>
    <col min="249" max="249" width="11" bestFit="1" customWidth="1"/>
    <col min="250" max="250" width="8.21875" bestFit="1" customWidth="1"/>
    <col min="251" max="251" width="11" bestFit="1" customWidth="1"/>
    <col min="252" max="252" width="8.21875" bestFit="1" customWidth="1"/>
    <col min="253" max="253" width="11" bestFit="1" customWidth="1"/>
    <col min="254" max="254" width="8.21875" bestFit="1" customWidth="1"/>
    <col min="255" max="255" width="11" bestFit="1" customWidth="1"/>
    <col min="256" max="256" width="8.21875" bestFit="1" customWidth="1"/>
    <col min="257" max="257" width="11" bestFit="1" customWidth="1"/>
    <col min="258" max="258" width="8.21875" bestFit="1" customWidth="1"/>
    <col min="259" max="259" width="11" bestFit="1" customWidth="1"/>
    <col min="260" max="260" width="8.21875" bestFit="1" customWidth="1"/>
    <col min="261" max="261" width="11" bestFit="1" customWidth="1"/>
    <col min="262" max="262" width="8.21875" bestFit="1" customWidth="1"/>
    <col min="263" max="263" width="11" bestFit="1" customWidth="1"/>
    <col min="264" max="264" width="8.21875" bestFit="1" customWidth="1"/>
    <col min="265" max="265" width="11" bestFit="1" customWidth="1"/>
    <col min="266" max="266" width="8.21875" bestFit="1" customWidth="1"/>
    <col min="267" max="267" width="11" bestFit="1" customWidth="1"/>
    <col min="268" max="268" width="8.21875" bestFit="1" customWidth="1"/>
    <col min="269" max="269" width="11" bestFit="1" customWidth="1"/>
    <col min="270" max="270" width="8.21875" bestFit="1" customWidth="1"/>
    <col min="271" max="271" width="11" bestFit="1" customWidth="1"/>
    <col min="272" max="272" width="8.21875" bestFit="1" customWidth="1"/>
    <col min="273" max="273" width="11" bestFit="1" customWidth="1"/>
    <col min="274" max="274" width="8.21875" bestFit="1" customWidth="1"/>
    <col min="275" max="275" width="11" bestFit="1" customWidth="1"/>
    <col min="276" max="276" width="8.21875" bestFit="1" customWidth="1"/>
    <col min="277" max="277" width="11" bestFit="1" customWidth="1"/>
    <col min="278" max="278" width="8.21875" bestFit="1" customWidth="1"/>
    <col min="279" max="279" width="11" bestFit="1" customWidth="1"/>
    <col min="280" max="280" width="8.21875" bestFit="1" customWidth="1"/>
    <col min="281" max="281" width="11" bestFit="1" customWidth="1"/>
    <col min="282" max="282" width="8.21875" bestFit="1" customWidth="1"/>
    <col min="283" max="283" width="11" bestFit="1" customWidth="1"/>
    <col min="284" max="284" width="8.21875" bestFit="1" customWidth="1"/>
    <col min="285" max="285" width="11" bestFit="1" customWidth="1"/>
    <col min="286" max="286" width="8.21875" bestFit="1" customWidth="1"/>
    <col min="287" max="287" width="11" bestFit="1" customWidth="1"/>
    <col min="288" max="288" width="8.21875" bestFit="1" customWidth="1"/>
    <col min="289" max="289" width="11" bestFit="1" customWidth="1"/>
    <col min="290" max="290" width="8.21875" bestFit="1" customWidth="1"/>
    <col min="291" max="291" width="11" bestFit="1" customWidth="1"/>
    <col min="292" max="292" width="8.21875" bestFit="1" customWidth="1"/>
    <col min="293" max="293" width="11" bestFit="1" customWidth="1"/>
    <col min="294" max="294" width="8.21875" bestFit="1" customWidth="1"/>
    <col min="295" max="295" width="11" bestFit="1" customWidth="1"/>
    <col min="296" max="296" width="8.21875" bestFit="1" customWidth="1"/>
    <col min="297" max="297" width="11" bestFit="1" customWidth="1"/>
    <col min="298" max="298" width="8.21875" bestFit="1" customWidth="1"/>
    <col min="299" max="299" width="11" bestFit="1" customWidth="1"/>
    <col min="300" max="300" width="8.21875" bestFit="1" customWidth="1"/>
    <col min="301" max="301" width="11" bestFit="1" customWidth="1"/>
    <col min="302" max="302" width="8.21875" bestFit="1" customWidth="1"/>
    <col min="303" max="303" width="11" bestFit="1" customWidth="1"/>
    <col min="304" max="304" width="8.21875" bestFit="1" customWidth="1"/>
    <col min="305" max="305" width="11" bestFit="1" customWidth="1"/>
    <col min="306" max="306" width="8.21875" bestFit="1" customWidth="1"/>
    <col min="307" max="307" width="11" bestFit="1" customWidth="1"/>
    <col min="308" max="308" width="8.21875" bestFit="1" customWidth="1"/>
    <col min="309" max="309" width="11" bestFit="1" customWidth="1"/>
    <col min="310" max="310" width="8.21875" bestFit="1" customWidth="1"/>
    <col min="311" max="311" width="11" bestFit="1" customWidth="1"/>
    <col min="312" max="312" width="8.21875" bestFit="1" customWidth="1"/>
    <col min="313" max="313" width="11" bestFit="1" customWidth="1"/>
    <col min="314" max="314" width="8.21875" bestFit="1" customWidth="1"/>
    <col min="315" max="315" width="11" bestFit="1" customWidth="1"/>
    <col min="316" max="316" width="8.21875" bestFit="1" customWidth="1"/>
    <col min="317" max="317" width="11" bestFit="1" customWidth="1"/>
    <col min="318" max="318" width="8.21875" bestFit="1" customWidth="1"/>
    <col min="319" max="319" width="11" bestFit="1" customWidth="1"/>
    <col min="320" max="320" width="8.21875" bestFit="1" customWidth="1"/>
    <col min="321" max="321" width="11" bestFit="1" customWidth="1"/>
    <col min="322" max="322" width="8.21875" bestFit="1" customWidth="1"/>
    <col min="323" max="323" width="11" bestFit="1" customWidth="1"/>
    <col min="324" max="324" width="8.21875" bestFit="1" customWidth="1"/>
    <col min="325" max="325" width="11" bestFit="1" customWidth="1"/>
    <col min="326" max="326" width="8.21875" bestFit="1" customWidth="1"/>
    <col min="327" max="327" width="11" bestFit="1" customWidth="1"/>
    <col min="328" max="328" width="8.21875" bestFit="1" customWidth="1"/>
    <col min="329" max="329" width="11" bestFit="1" customWidth="1"/>
    <col min="330" max="330" width="8.21875" bestFit="1" customWidth="1"/>
    <col min="331" max="331" width="11" bestFit="1" customWidth="1"/>
    <col min="332" max="332" width="8.21875" bestFit="1" customWidth="1"/>
    <col min="333" max="333" width="11" bestFit="1" customWidth="1"/>
    <col min="334" max="334" width="8.21875" bestFit="1" customWidth="1"/>
    <col min="335" max="335" width="11" bestFit="1" customWidth="1"/>
    <col min="336" max="336" width="8.21875" bestFit="1" customWidth="1"/>
    <col min="337" max="337" width="11" bestFit="1" customWidth="1"/>
    <col min="338" max="338" width="8.21875" bestFit="1" customWidth="1"/>
    <col min="339" max="339" width="11" bestFit="1" customWidth="1"/>
    <col min="340" max="340" width="8.21875" bestFit="1" customWidth="1"/>
    <col min="341" max="341" width="11" bestFit="1" customWidth="1"/>
    <col min="342" max="342" width="8.21875" bestFit="1" customWidth="1"/>
    <col min="343" max="343" width="11" bestFit="1" customWidth="1"/>
    <col min="344" max="344" width="8.21875" bestFit="1" customWidth="1"/>
    <col min="345" max="345" width="11" bestFit="1" customWidth="1"/>
    <col min="346" max="346" width="8.21875" bestFit="1" customWidth="1"/>
    <col min="347" max="347" width="11" bestFit="1" customWidth="1"/>
    <col min="348" max="348" width="8.21875" bestFit="1" customWidth="1"/>
    <col min="349" max="349" width="11" bestFit="1" customWidth="1"/>
    <col min="350" max="350" width="8.21875" bestFit="1" customWidth="1"/>
    <col min="351" max="351" width="11" bestFit="1" customWidth="1"/>
    <col min="352" max="352" width="8.21875" bestFit="1" customWidth="1"/>
    <col min="353" max="353" width="11" bestFit="1" customWidth="1"/>
    <col min="354" max="354" width="8.21875" bestFit="1" customWidth="1"/>
    <col min="355" max="355" width="11" bestFit="1" customWidth="1"/>
    <col min="356" max="356" width="8.21875" bestFit="1" customWidth="1"/>
    <col min="357" max="357" width="11" bestFit="1" customWidth="1"/>
    <col min="358" max="358" width="8.21875" bestFit="1" customWidth="1"/>
    <col min="359" max="359" width="11" bestFit="1" customWidth="1"/>
    <col min="360" max="360" width="8.21875" bestFit="1" customWidth="1"/>
    <col min="361" max="361" width="11" bestFit="1" customWidth="1"/>
    <col min="362" max="362" width="8.21875" bestFit="1" customWidth="1"/>
    <col min="363" max="363" width="11" bestFit="1" customWidth="1"/>
    <col min="364" max="364" width="8.21875" bestFit="1" customWidth="1"/>
    <col min="365" max="365" width="11" bestFit="1" customWidth="1"/>
    <col min="366" max="366" width="8.21875" bestFit="1" customWidth="1"/>
    <col min="367" max="367" width="11" bestFit="1" customWidth="1"/>
    <col min="368" max="368" width="8.21875" bestFit="1" customWidth="1"/>
    <col min="369" max="369" width="11" bestFit="1" customWidth="1"/>
    <col min="370" max="370" width="8.21875" bestFit="1" customWidth="1"/>
    <col min="371" max="371" width="11" bestFit="1" customWidth="1"/>
    <col min="372" max="372" width="8.21875" bestFit="1" customWidth="1"/>
    <col min="373" max="373" width="11" bestFit="1" customWidth="1"/>
    <col min="374" max="374" width="8.21875" bestFit="1" customWidth="1"/>
    <col min="375" max="375" width="11" bestFit="1" customWidth="1"/>
    <col min="376" max="376" width="8.21875" bestFit="1" customWidth="1"/>
    <col min="377" max="377" width="11" bestFit="1" customWidth="1"/>
    <col min="378" max="378" width="8.21875" bestFit="1" customWidth="1"/>
    <col min="379" max="379" width="11" bestFit="1" customWidth="1"/>
    <col min="380" max="380" width="8.21875" bestFit="1" customWidth="1"/>
    <col min="381" max="381" width="11" bestFit="1" customWidth="1"/>
    <col min="382" max="382" width="8.21875" bestFit="1" customWidth="1"/>
    <col min="383" max="383" width="11" bestFit="1" customWidth="1"/>
    <col min="384" max="384" width="8.21875" bestFit="1" customWidth="1"/>
    <col min="385" max="385" width="11" bestFit="1" customWidth="1"/>
    <col min="386" max="386" width="8.21875" bestFit="1" customWidth="1"/>
    <col min="387" max="387" width="11" bestFit="1" customWidth="1"/>
    <col min="388" max="388" width="8.21875" bestFit="1" customWidth="1"/>
    <col min="389" max="389" width="11" bestFit="1" customWidth="1"/>
    <col min="390" max="390" width="8.21875" bestFit="1" customWidth="1"/>
    <col min="391" max="391" width="11" bestFit="1" customWidth="1"/>
    <col min="392" max="392" width="8.21875" bestFit="1" customWidth="1"/>
    <col min="393" max="393" width="11" bestFit="1" customWidth="1"/>
    <col min="394" max="394" width="8.21875" bestFit="1" customWidth="1"/>
    <col min="395" max="395" width="11" bestFit="1" customWidth="1"/>
    <col min="396" max="396" width="8.21875" bestFit="1" customWidth="1"/>
    <col min="397" max="397" width="11" bestFit="1" customWidth="1"/>
    <col min="398" max="398" width="8.21875" bestFit="1" customWidth="1"/>
    <col min="399" max="399" width="11" bestFit="1" customWidth="1"/>
    <col min="400" max="400" width="8.21875" bestFit="1" customWidth="1"/>
    <col min="401" max="401" width="11" bestFit="1" customWidth="1"/>
    <col min="402" max="402" width="8.21875" bestFit="1" customWidth="1"/>
    <col min="403" max="403" width="11" bestFit="1" customWidth="1"/>
    <col min="404" max="404" width="8.21875" bestFit="1" customWidth="1"/>
    <col min="405" max="405" width="11" bestFit="1" customWidth="1"/>
    <col min="406" max="406" width="8.21875" bestFit="1" customWidth="1"/>
    <col min="407" max="407" width="11" bestFit="1" customWidth="1"/>
    <col min="408" max="408" width="8.21875" bestFit="1" customWidth="1"/>
    <col min="409" max="409" width="11" bestFit="1" customWidth="1"/>
    <col min="410" max="410" width="8.21875" bestFit="1" customWidth="1"/>
    <col min="411" max="411" width="11" bestFit="1" customWidth="1"/>
    <col min="412" max="412" width="8.21875" bestFit="1" customWidth="1"/>
    <col min="413" max="413" width="11" bestFit="1" customWidth="1"/>
    <col min="414" max="414" width="8.21875" bestFit="1" customWidth="1"/>
    <col min="415" max="415" width="11" bestFit="1" customWidth="1"/>
    <col min="416" max="416" width="8.21875" bestFit="1" customWidth="1"/>
    <col min="417" max="417" width="11" bestFit="1" customWidth="1"/>
    <col min="418" max="418" width="8.21875" bestFit="1" customWidth="1"/>
    <col min="419" max="419" width="11" bestFit="1" customWidth="1"/>
    <col min="420" max="420" width="8.21875" bestFit="1" customWidth="1"/>
    <col min="421" max="421" width="11" bestFit="1" customWidth="1"/>
    <col min="422" max="422" width="8.21875" bestFit="1" customWidth="1"/>
    <col min="423" max="423" width="11" bestFit="1" customWidth="1"/>
    <col min="424" max="424" width="8.21875" bestFit="1" customWidth="1"/>
    <col min="425" max="425" width="11" bestFit="1" customWidth="1"/>
    <col min="426" max="426" width="8.21875" bestFit="1" customWidth="1"/>
    <col min="427" max="427" width="11" bestFit="1" customWidth="1"/>
    <col min="428" max="428" width="8.21875" bestFit="1" customWidth="1"/>
    <col min="429" max="429" width="11" bestFit="1" customWidth="1"/>
    <col min="430" max="430" width="8.21875" bestFit="1" customWidth="1"/>
    <col min="431" max="431" width="11" bestFit="1" customWidth="1"/>
    <col min="432" max="432" width="8.21875" bestFit="1" customWidth="1"/>
    <col min="433" max="433" width="11" bestFit="1" customWidth="1"/>
    <col min="434" max="434" width="8.21875" bestFit="1" customWidth="1"/>
    <col min="435" max="435" width="11" bestFit="1" customWidth="1"/>
    <col min="436" max="436" width="8.21875" bestFit="1" customWidth="1"/>
    <col min="437" max="437" width="11" bestFit="1" customWidth="1"/>
    <col min="438" max="438" width="8.21875" bestFit="1" customWidth="1"/>
    <col min="439" max="439" width="11" bestFit="1" customWidth="1"/>
    <col min="440" max="440" width="8.21875" bestFit="1" customWidth="1"/>
    <col min="441" max="441" width="11" bestFit="1" customWidth="1"/>
    <col min="442" max="442" width="8.21875" bestFit="1" customWidth="1"/>
    <col min="443" max="443" width="11" bestFit="1" customWidth="1"/>
    <col min="444" max="444" width="8.21875" bestFit="1" customWidth="1"/>
    <col min="445" max="445" width="11" bestFit="1" customWidth="1"/>
    <col min="446" max="446" width="8.21875" bestFit="1" customWidth="1"/>
    <col min="447" max="447" width="11" bestFit="1" customWidth="1"/>
    <col min="448" max="448" width="8.21875" bestFit="1" customWidth="1"/>
    <col min="449" max="449" width="11" bestFit="1" customWidth="1"/>
    <col min="450" max="450" width="8.21875" bestFit="1" customWidth="1"/>
    <col min="451" max="451" width="11" bestFit="1" customWidth="1"/>
    <col min="452" max="452" width="8.21875" bestFit="1" customWidth="1"/>
    <col min="453" max="453" width="11" bestFit="1" customWidth="1"/>
    <col min="454" max="454" width="8.21875" bestFit="1" customWidth="1"/>
    <col min="455" max="455" width="11" bestFit="1" customWidth="1"/>
    <col min="456" max="456" width="8.21875" bestFit="1" customWidth="1"/>
    <col min="457" max="457" width="11" bestFit="1" customWidth="1"/>
    <col min="458" max="458" width="8.21875" bestFit="1" customWidth="1"/>
    <col min="459" max="459" width="11" bestFit="1" customWidth="1"/>
    <col min="460" max="460" width="8.21875" bestFit="1" customWidth="1"/>
    <col min="461" max="461" width="11" bestFit="1" customWidth="1"/>
    <col min="462" max="462" width="8.21875" bestFit="1" customWidth="1"/>
    <col min="463" max="463" width="11" bestFit="1" customWidth="1"/>
    <col min="464" max="464" width="8.21875" bestFit="1" customWidth="1"/>
    <col min="465" max="465" width="11" bestFit="1" customWidth="1"/>
    <col min="466" max="466" width="8.21875" bestFit="1" customWidth="1"/>
    <col min="467" max="467" width="11" bestFit="1" customWidth="1"/>
    <col min="468" max="468" width="8.21875" bestFit="1" customWidth="1"/>
    <col min="469" max="469" width="11" bestFit="1" customWidth="1"/>
    <col min="470" max="470" width="8.21875" bestFit="1" customWidth="1"/>
    <col min="471" max="471" width="11" bestFit="1" customWidth="1"/>
    <col min="472" max="472" width="8.21875" bestFit="1" customWidth="1"/>
    <col min="473" max="473" width="11" bestFit="1" customWidth="1"/>
    <col min="474" max="474" width="8.21875" bestFit="1" customWidth="1"/>
    <col min="475" max="475" width="11" bestFit="1" customWidth="1"/>
    <col min="476" max="476" width="8.21875" bestFit="1" customWidth="1"/>
    <col min="477" max="477" width="11" bestFit="1" customWidth="1"/>
    <col min="478" max="478" width="8.21875" bestFit="1" customWidth="1"/>
    <col min="479" max="479" width="11" bestFit="1" customWidth="1"/>
    <col min="480" max="480" width="8.21875" bestFit="1" customWidth="1"/>
    <col min="481" max="481" width="11" bestFit="1" customWidth="1"/>
    <col min="482" max="482" width="8.21875" bestFit="1" customWidth="1"/>
    <col min="483" max="483" width="11" bestFit="1" customWidth="1"/>
    <col min="484" max="484" width="8.21875" bestFit="1" customWidth="1"/>
    <col min="485" max="485" width="11" bestFit="1" customWidth="1"/>
    <col min="486" max="486" width="8.21875" bestFit="1" customWidth="1"/>
    <col min="487" max="487" width="11" bestFit="1" customWidth="1"/>
    <col min="488" max="488" width="8.21875" bestFit="1" customWidth="1"/>
    <col min="489" max="489" width="11" bestFit="1" customWidth="1"/>
    <col min="490" max="490" width="8.21875" bestFit="1" customWidth="1"/>
    <col min="491" max="491" width="11" bestFit="1" customWidth="1"/>
    <col min="492" max="492" width="8.21875" bestFit="1" customWidth="1"/>
    <col min="493" max="493" width="11" bestFit="1" customWidth="1"/>
    <col min="494" max="494" width="8.21875" bestFit="1" customWidth="1"/>
    <col min="495" max="495" width="11" bestFit="1" customWidth="1"/>
    <col min="496" max="496" width="8.21875" bestFit="1" customWidth="1"/>
    <col min="497" max="497" width="11" bestFit="1" customWidth="1"/>
    <col min="498" max="498" width="8.21875" bestFit="1" customWidth="1"/>
    <col min="499" max="499" width="11" bestFit="1" customWidth="1"/>
    <col min="500" max="500" width="8.21875" bestFit="1" customWidth="1"/>
    <col min="501" max="501" width="11" bestFit="1" customWidth="1"/>
    <col min="502" max="502" width="8.21875" bestFit="1" customWidth="1"/>
    <col min="503" max="503" width="11" bestFit="1" customWidth="1"/>
    <col min="504" max="504" width="9.21875" bestFit="1" customWidth="1"/>
    <col min="505" max="505" width="12" bestFit="1" customWidth="1"/>
    <col min="506" max="506" width="9.21875" bestFit="1" customWidth="1"/>
    <col min="507" max="507" width="12" bestFit="1" customWidth="1"/>
    <col min="508" max="508" width="11.5546875" bestFit="1" customWidth="1"/>
  </cols>
  <sheetData>
    <row r="1" spans="1:16" ht="15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10</v>
      </c>
      <c r="F1" s="51" t="s">
        <v>11</v>
      </c>
      <c r="H1" s="37" t="s">
        <v>391</v>
      </c>
      <c r="I1" t="s">
        <v>273</v>
      </c>
      <c r="J1" t="s">
        <v>392</v>
      </c>
      <c r="K1" t="s">
        <v>393</v>
      </c>
      <c r="M1" s="37" t="s">
        <v>391</v>
      </c>
      <c r="N1" t="s">
        <v>394</v>
      </c>
      <c r="O1" t="s">
        <v>392</v>
      </c>
      <c r="P1" t="s">
        <v>393</v>
      </c>
    </row>
    <row r="2" spans="1:16" ht="14.25" customHeight="1">
      <c r="A2" s="48">
        <v>54</v>
      </c>
      <c r="B2" s="24" t="s">
        <v>26</v>
      </c>
      <c r="C2" s="24" t="s">
        <v>357</v>
      </c>
      <c r="D2" s="25" t="s">
        <v>326</v>
      </c>
      <c r="E2" s="28">
        <v>4.4762000000000003E-2</v>
      </c>
      <c r="F2" s="29">
        <v>0.23813599999999999</v>
      </c>
      <c r="H2" s="38" t="s">
        <v>382</v>
      </c>
      <c r="I2">
        <v>1</v>
      </c>
      <c r="J2">
        <v>1.4714E-2</v>
      </c>
      <c r="K2">
        <v>0.134191</v>
      </c>
      <c r="M2" s="38" t="s">
        <v>398</v>
      </c>
      <c r="N2">
        <v>21</v>
      </c>
      <c r="O2">
        <v>2.2507229999999998</v>
      </c>
      <c r="P2">
        <v>20.616525000000003</v>
      </c>
    </row>
    <row r="3" spans="1:16" ht="14.25" customHeight="1">
      <c r="A3" s="48">
        <v>55</v>
      </c>
      <c r="B3" s="24" t="s">
        <v>19</v>
      </c>
      <c r="C3" s="24" t="s">
        <v>335</v>
      </c>
      <c r="D3" s="25" t="s">
        <v>20</v>
      </c>
      <c r="E3" s="28">
        <v>0.246499</v>
      </c>
      <c r="F3" s="29">
        <v>2.2480720000000001</v>
      </c>
      <c r="H3" s="38" t="s">
        <v>100</v>
      </c>
      <c r="I3">
        <v>5</v>
      </c>
      <c r="J3">
        <v>5.0428000000000001E-2</v>
      </c>
      <c r="K3">
        <v>0.22995299999999999</v>
      </c>
      <c r="M3" s="38" t="s">
        <v>374</v>
      </c>
      <c r="N3">
        <v>1</v>
      </c>
      <c r="O3">
        <v>5.0930000000000003E-2</v>
      </c>
      <c r="P3">
        <v>0.80672500000000003</v>
      </c>
    </row>
    <row r="4" spans="1:16" ht="14.25" customHeight="1">
      <c r="A4" s="48">
        <v>57</v>
      </c>
      <c r="B4" s="24" t="s">
        <v>318</v>
      </c>
      <c r="C4" s="24" t="s">
        <v>319</v>
      </c>
      <c r="D4" s="25" t="s">
        <v>320</v>
      </c>
      <c r="E4" s="28">
        <v>8.6660000000000001E-3</v>
      </c>
      <c r="F4" s="29">
        <v>7.9033999999999993E-2</v>
      </c>
      <c r="H4" s="38" t="s">
        <v>380</v>
      </c>
      <c r="I4">
        <v>4</v>
      </c>
      <c r="J4">
        <v>0.33137700000000003</v>
      </c>
      <c r="K4">
        <v>2.8453680000000001</v>
      </c>
      <c r="M4" s="38" t="s">
        <v>373</v>
      </c>
      <c r="N4">
        <v>2</v>
      </c>
      <c r="O4">
        <v>0.30532999999999999</v>
      </c>
      <c r="P4">
        <v>2.630166</v>
      </c>
    </row>
    <row r="5" spans="1:16" ht="14.25" customHeight="1">
      <c r="A5" s="48">
        <v>63</v>
      </c>
      <c r="B5" s="24" t="s">
        <v>27</v>
      </c>
      <c r="C5" s="24" t="s">
        <v>343</v>
      </c>
      <c r="D5" s="25" t="s">
        <v>326</v>
      </c>
      <c r="E5" s="28">
        <v>2.1517999999999999E-2</v>
      </c>
      <c r="F5" s="29">
        <v>0.14718100000000001</v>
      </c>
      <c r="H5" s="38" t="s">
        <v>19</v>
      </c>
      <c r="I5">
        <v>4</v>
      </c>
      <c r="J5">
        <v>0.41739999999999999</v>
      </c>
      <c r="K5">
        <v>3.5632700000000002</v>
      </c>
      <c r="M5" s="38" t="s">
        <v>347</v>
      </c>
      <c r="N5">
        <v>8</v>
      </c>
      <c r="O5">
        <v>0.140296</v>
      </c>
      <c r="P5">
        <v>0.96256299999999995</v>
      </c>
    </row>
    <row r="6" spans="1:16" ht="14.25" customHeight="1">
      <c r="A6" s="48">
        <v>64</v>
      </c>
      <c r="B6" s="24" t="s">
        <v>318</v>
      </c>
      <c r="C6" s="24" t="s">
        <v>319</v>
      </c>
      <c r="D6" s="25" t="s">
        <v>320</v>
      </c>
      <c r="E6" s="28">
        <v>1.2732E-2</v>
      </c>
      <c r="F6" s="29">
        <v>0.116119</v>
      </c>
      <c r="H6" s="38" t="s">
        <v>55</v>
      </c>
      <c r="I6">
        <v>2</v>
      </c>
      <c r="J6">
        <v>0.34448299999999998</v>
      </c>
      <c r="K6">
        <v>2.677206</v>
      </c>
      <c r="M6" s="38" t="s">
        <v>381</v>
      </c>
      <c r="N6">
        <v>1</v>
      </c>
      <c r="O6">
        <v>1.4714E-2</v>
      </c>
      <c r="P6">
        <v>0.134191</v>
      </c>
    </row>
    <row r="7" spans="1:16" ht="14.25" customHeight="1">
      <c r="A7" s="48">
        <v>66</v>
      </c>
      <c r="B7" s="24" t="s">
        <v>32</v>
      </c>
      <c r="C7" s="24" t="s">
        <v>371</v>
      </c>
      <c r="D7" s="25" t="s">
        <v>33</v>
      </c>
      <c r="E7" s="28">
        <v>3.1584000000000001E-2</v>
      </c>
      <c r="F7" s="29">
        <v>0.288049</v>
      </c>
      <c r="H7" s="38" t="s">
        <v>333</v>
      </c>
      <c r="I7">
        <v>1</v>
      </c>
      <c r="J7">
        <v>5.0930000000000003E-2</v>
      </c>
      <c r="K7">
        <v>0.80672500000000003</v>
      </c>
      <c r="M7" s="38" t="s">
        <v>358</v>
      </c>
      <c r="N7">
        <v>2</v>
      </c>
      <c r="O7">
        <v>2.7892E-2</v>
      </c>
      <c r="P7">
        <v>6.3592999999999997E-2</v>
      </c>
    </row>
    <row r="8" spans="1:16" ht="14.25" customHeight="1">
      <c r="A8" s="48">
        <v>67</v>
      </c>
      <c r="B8" s="24" t="s">
        <v>59</v>
      </c>
      <c r="C8" s="24" t="s">
        <v>338</v>
      </c>
      <c r="D8" s="25" t="s">
        <v>326</v>
      </c>
      <c r="E8" s="28">
        <v>9.2818999999999999E-2</v>
      </c>
      <c r="F8" s="29">
        <v>0.84651100000000001</v>
      </c>
      <c r="H8" s="38" t="s">
        <v>376</v>
      </c>
      <c r="I8">
        <v>2</v>
      </c>
      <c r="J8">
        <v>2.4208E-2</v>
      </c>
      <c r="K8">
        <v>0.93925000000000003</v>
      </c>
      <c r="M8" s="38" t="s">
        <v>367</v>
      </c>
      <c r="N8">
        <v>3</v>
      </c>
      <c r="O8">
        <v>1.076087</v>
      </c>
      <c r="P8">
        <v>8.8462449999999997</v>
      </c>
    </row>
    <row r="9" spans="1:16" ht="14.25" customHeight="1">
      <c r="A9" s="48">
        <v>68</v>
      </c>
      <c r="B9" s="24" t="s">
        <v>60</v>
      </c>
      <c r="C9" s="24" t="s">
        <v>398</v>
      </c>
      <c r="D9" s="25" t="s">
        <v>398</v>
      </c>
      <c r="E9" s="28">
        <v>0.29641800000000001</v>
      </c>
      <c r="F9" s="29">
        <v>2.478056</v>
      </c>
      <c r="H9" s="38" t="s">
        <v>181</v>
      </c>
      <c r="I9">
        <v>2</v>
      </c>
      <c r="J9">
        <v>1.7395000000000001E-2</v>
      </c>
      <c r="K9">
        <v>6.6102999999999995E-2</v>
      </c>
      <c r="M9" s="38" t="s">
        <v>336</v>
      </c>
      <c r="N9">
        <v>2</v>
      </c>
      <c r="O9">
        <v>1.7395000000000001E-2</v>
      </c>
      <c r="P9">
        <v>6.6102999999999995E-2</v>
      </c>
    </row>
    <row r="10" spans="1:16" ht="14.25" customHeight="1">
      <c r="A10" s="48">
        <v>69</v>
      </c>
      <c r="B10" s="24" t="s">
        <v>62</v>
      </c>
      <c r="C10" s="24" t="s">
        <v>327</v>
      </c>
      <c r="D10" s="25" t="s">
        <v>63</v>
      </c>
      <c r="E10" s="28">
        <v>7.162E-3</v>
      </c>
      <c r="F10" s="29">
        <v>4.3545E-2</v>
      </c>
      <c r="H10" s="38" t="s">
        <v>59</v>
      </c>
      <c r="I10">
        <v>6</v>
      </c>
      <c r="J10">
        <v>1.1054189999999999</v>
      </c>
      <c r="K10">
        <v>11.825422</v>
      </c>
      <c r="M10" s="38" t="s">
        <v>371</v>
      </c>
      <c r="N10">
        <v>13</v>
      </c>
      <c r="O10">
        <v>0.35742000000000007</v>
      </c>
      <c r="P10">
        <v>5.6852109999999998</v>
      </c>
    </row>
    <row r="11" spans="1:16" ht="14.25" customHeight="1">
      <c r="A11" s="48">
        <v>70</v>
      </c>
      <c r="B11" s="24" t="s">
        <v>66</v>
      </c>
      <c r="C11" s="24" t="s">
        <v>356</v>
      </c>
      <c r="D11" s="25" t="s">
        <v>53</v>
      </c>
      <c r="E11" s="28">
        <v>2.1517999999999999E-2</v>
      </c>
      <c r="F11" s="29">
        <v>0.16353500000000001</v>
      </c>
      <c r="H11" s="38" t="s">
        <v>117</v>
      </c>
      <c r="I11">
        <v>5</v>
      </c>
      <c r="J11">
        <v>1.0171829999999999</v>
      </c>
      <c r="K11">
        <v>9.1276779999999995</v>
      </c>
      <c r="M11" s="38" t="s">
        <v>341</v>
      </c>
      <c r="N11">
        <v>7</v>
      </c>
      <c r="O11">
        <v>0.77810899999999994</v>
      </c>
      <c r="P11">
        <v>7.2390440000000007</v>
      </c>
    </row>
    <row r="12" spans="1:16" ht="14.25" customHeight="1">
      <c r="A12" s="48">
        <v>72</v>
      </c>
      <c r="B12" s="24" t="s">
        <v>30</v>
      </c>
      <c r="C12" s="24" t="s">
        <v>349</v>
      </c>
      <c r="D12" s="25" t="s">
        <v>31</v>
      </c>
      <c r="E12" s="28">
        <v>3.3620999999999998E-2</v>
      </c>
      <c r="F12" s="29">
        <v>0.255523</v>
      </c>
      <c r="H12" s="38" t="s">
        <v>128</v>
      </c>
      <c r="I12">
        <v>1</v>
      </c>
      <c r="J12">
        <v>1.2732E-2</v>
      </c>
      <c r="K12">
        <v>9.6766000000000005E-2</v>
      </c>
      <c r="M12" s="38" t="s">
        <v>342</v>
      </c>
      <c r="N12">
        <v>4</v>
      </c>
      <c r="O12">
        <v>2.089156</v>
      </c>
      <c r="P12">
        <v>19.556341</v>
      </c>
    </row>
    <row r="13" spans="1:16" ht="14.25" customHeight="1">
      <c r="A13" s="48">
        <v>74</v>
      </c>
      <c r="B13" s="24" t="s">
        <v>66</v>
      </c>
      <c r="C13" s="24" t="s">
        <v>356</v>
      </c>
      <c r="D13" s="25" t="s">
        <v>53</v>
      </c>
      <c r="E13" s="28">
        <v>1.4714E-2</v>
      </c>
      <c r="F13" s="29">
        <v>7.8278E-2</v>
      </c>
      <c r="H13" s="38" t="s">
        <v>124</v>
      </c>
      <c r="I13">
        <v>1</v>
      </c>
      <c r="J13">
        <v>1.1071530000000001</v>
      </c>
      <c r="K13">
        <v>10.097239</v>
      </c>
      <c r="M13" s="38" t="s">
        <v>360</v>
      </c>
      <c r="N13">
        <v>6</v>
      </c>
      <c r="O13">
        <v>6.1926000000000002E-2</v>
      </c>
      <c r="P13">
        <v>0.46709099999999998</v>
      </c>
    </row>
    <row r="14" spans="1:16" ht="14.25" customHeight="1">
      <c r="A14" s="48">
        <v>75</v>
      </c>
      <c r="B14" s="24" t="s">
        <v>35</v>
      </c>
      <c r="C14" s="24" t="s">
        <v>368</v>
      </c>
      <c r="D14" s="25" t="s">
        <v>326</v>
      </c>
      <c r="E14" s="28">
        <v>0.10161199999999999</v>
      </c>
      <c r="F14" s="29">
        <v>0.92670600000000003</v>
      </c>
      <c r="H14" s="38" t="s">
        <v>138</v>
      </c>
      <c r="I14">
        <v>7</v>
      </c>
      <c r="J14">
        <v>0.77810899999999994</v>
      </c>
      <c r="K14">
        <v>7.2390440000000007</v>
      </c>
      <c r="M14" s="38" t="s">
        <v>352</v>
      </c>
      <c r="N14">
        <v>2</v>
      </c>
      <c r="O14">
        <v>2.5505E-2</v>
      </c>
      <c r="P14">
        <v>5.8150000000000007E-2</v>
      </c>
    </row>
    <row r="15" spans="1:16" ht="14.25" customHeight="1">
      <c r="A15" s="48">
        <v>76</v>
      </c>
      <c r="B15" s="24" t="s">
        <v>32</v>
      </c>
      <c r="C15" s="24" t="s">
        <v>371</v>
      </c>
      <c r="D15" s="25" t="s">
        <v>33</v>
      </c>
      <c r="E15" s="28">
        <v>4.7181000000000001E-2</v>
      </c>
      <c r="F15" s="29">
        <v>0.43029499999999998</v>
      </c>
      <c r="H15" s="38" t="s">
        <v>106</v>
      </c>
      <c r="I15">
        <v>4</v>
      </c>
      <c r="J15">
        <v>2.089156</v>
      </c>
      <c r="K15">
        <v>19.556341</v>
      </c>
      <c r="M15" s="38" t="s">
        <v>383</v>
      </c>
      <c r="N15">
        <v>2</v>
      </c>
      <c r="O15">
        <v>2.1024000000000001E-2</v>
      </c>
      <c r="P15">
        <v>0.191742</v>
      </c>
    </row>
    <row r="16" spans="1:16" ht="14.25" customHeight="1">
      <c r="A16" s="48">
        <v>77</v>
      </c>
      <c r="B16" s="24" t="s">
        <v>66</v>
      </c>
      <c r="C16" s="24" t="s">
        <v>356</v>
      </c>
      <c r="D16" s="25" t="s">
        <v>53</v>
      </c>
      <c r="E16" s="28">
        <v>9.1990000000000006E-3</v>
      </c>
      <c r="F16" s="29">
        <v>5.5931000000000002E-2</v>
      </c>
      <c r="H16" s="38" t="s">
        <v>27</v>
      </c>
      <c r="I16">
        <v>22</v>
      </c>
      <c r="J16">
        <v>3.112269</v>
      </c>
      <c r="K16">
        <v>25.185472000000001</v>
      </c>
      <c r="M16" s="38" t="s">
        <v>365</v>
      </c>
      <c r="N16">
        <v>13</v>
      </c>
      <c r="O16">
        <v>0.89406799999999997</v>
      </c>
      <c r="P16">
        <v>8.1021850000000004</v>
      </c>
    </row>
    <row r="17" spans="1:16" ht="14.25" customHeight="1">
      <c r="A17" s="48">
        <v>78</v>
      </c>
      <c r="B17" s="24" t="s">
        <v>35</v>
      </c>
      <c r="C17" s="24" t="s">
        <v>368</v>
      </c>
      <c r="D17" s="25" t="s">
        <v>326</v>
      </c>
      <c r="E17" s="28">
        <v>2.8648E-2</v>
      </c>
      <c r="F17" s="29">
        <v>0.23949599999999999</v>
      </c>
      <c r="H17" s="38" t="s">
        <v>41</v>
      </c>
      <c r="I17">
        <v>3</v>
      </c>
      <c r="J17">
        <v>0.765679</v>
      </c>
      <c r="K17">
        <v>6.9349809999999996</v>
      </c>
      <c r="M17" s="38" t="s">
        <v>344</v>
      </c>
      <c r="N17">
        <v>3</v>
      </c>
      <c r="O17">
        <v>0.765679</v>
      </c>
      <c r="P17">
        <v>6.9349809999999996</v>
      </c>
    </row>
    <row r="18" spans="1:16" ht="14.25" customHeight="1">
      <c r="A18" s="48">
        <v>80</v>
      </c>
      <c r="B18" s="24" t="s">
        <v>35</v>
      </c>
      <c r="C18" s="24" t="s">
        <v>368</v>
      </c>
      <c r="D18" s="25" t="s">
        <v>326</v>
      </c>
      <c r="E18" s="28">
        <v>2.8648E-2</v>
      </c>
      <c r="F18" s="29">
        <v>0.23949599999999999</v>
      </c>
      <c r="H18" s="38" t="s">
        <v>22</v>
      </c>
      <c r="I18">
        <v>22</v>
      </c>
      <c r="J18">
        <v>0.76069500000000001</v>
      </c>
      <c r="K18">
        <v>7.4674911999999987</v>
      </c>
      <c r="M18" s="38" t="s">
        <v>337</v>
      </c>
      <c r="N18">
        <v>5</v>
      </c>
      <c r="O18">
        <v>1.0171829999999999</v>
      </c>
      <c r="P18">
        <v>9.1276779999999995</v>
      </c>
    </row>
    <row r="19" spans="1:16" ht="14.25" customHeight="1">
      <c r="A19" s="48">
        <v>81</v>
      </c>
      <c r="B19" s="24" t="s">
        <v>32</v>
      </c>
      <c r="C19" s="24" t="s">
        <v>371</v>
      </c>
      <c r="D19" s="25" t="s">
        <v>33</v>
      </c>
      <c r="E19" s="28">
        <v>7.1818999999999994E-2</v>
      </c>
      <c r="F19" s="29">
        <v>0.65498599999999996</v>
      </c>
      <c r="H19" s="38" t="s">
        <v>168</v>
      </c>
      <c r="I19">
        <v>8</v>
      </c>
      <c r="J19">
        <v>0.140296</v>
      </c>
      <c r="K19">
        <v>0.96256299999999995</v>
      </c>
      <c r="M19" s="38" t="s">
        <v>325</v>
      </c>
      <c r="N19">
        <v>2</v>
      </c>
      <c r="O19">
        <v>0.34448299999999998</v>
      </c>
      <c r="P19">
        <v>2.677206</v>
      </c>
    </row>
    <row r="20" spans="1:16" ht="14.25" customHeight="1">
      <c r="A20" s="48">
        <v>82</v>
      </c>
      <c r="B20" s="24" t="s">
        <v>22</v>
      </c>
      <c r="C20" s="24" t="s">
        <v>345</v>
      </c>
      <c r="D20" s="25" t="s">
        <v>20</v>
      </c>
      <c r="E20" s="28">
        <v>2.7701E-2</v>
      </c>
      <c r="F20" s="29">
        <v>0.16842199999999999</v>
      </c>
      <c r="H20" s="38" t="s">
        <v>96</v>
      </c>
      <c r="I20">
        <v>8</v>
      </c>
      <c r="J20">
        <v>0.39535500000000001</v>
      </c>
      <c r="K20">
        <v>3.2984410000000004</v>
      </c>
      <c r="M20" s="38" t="s">
        <v>379</v>
      </c>
      <c r="N20">
        <v>4</v>
      </c>
      <c r="O20">
        <v>0.33137700000000003</v>
      </c>
      <c r="P20">
        <v>2.8453680000000001</v>
      </c>
    </row>
    <row r="21" spans="1:16" ht="14.25" customHeight="1">
      <c r="A21" s="48">
        <v>83</v>
      </c>
      <c r="B21" s="24" t="s">
        <v>35</v>
      </c>
      <c r="C21" s="24" t="s">
        <v>368</v>
      </c>
      <c r="D21" s="25" t="s">
        <v>326</v>
      </c>
      <c r="E21" s="28">
        <v>2.8648E-2</v>
      </c>
      <c r="F21" s="29">
        <v>0.217724</v>
      </c>
      <c r="H21" s="38" t="s">
        <v>30</v>
      </c>
      <c r="I21">
        <v>11</v>
      </c>
      <c r="J21">
        <v>3.3869610000000003</v>
      </c>
      <c r="K21">
        <v>30.616856000000002</v>
      </c>
      <c r="M21" s="38" t="s">
        <v>340</v>
      </c>
      <c r="N21">
        <v>1</v>
      </c>
      <c r="O21">
        <v>1.1071530000000001</v>
      </c>
      <c r="P21">
        <v>10.097239</v>
      </c>
    </row>
    <row r="22" spans="1:16" ht="14.25" customHeight="1">
      <c r="A22" s="48">
        <v>84</v>
      </c>
      <c r="B22" s="24" t="s">
        <v>35</v>
      </c>
      <c r="C22" s="24" t="s">
        <v>368</v>
      </c>
      <c r="D22" s="25" t="s">
        <v>326</v>
      </c>
      <c r="E22" s="28">
        <v>2.8648E-2</v>
      </c>
      <c r="F22" s="29">
        <v>0.23949599999999999</v>
      </c>
      <c r="H22" s="38" t="s">
        <v>135</v>
      </c>
      <c r="I22">
        <v>1</v>
      </c>
      <c r="J22">
        <v>4.3576999999999998E-2</v>
      </c>
      <c r="K22">
        <v>0.39741900000000002</v>
      </c>
      <c r="M22" s="38" t="s">
        <v>339</v>
      </c>
      <c r="N22">
        <v>1</v>
      </c>
      <c r="O22">
        <v>1.2732E-2</v>
      </c>
      <c r="P22">
        <v>9.6766000000000005E-2</v>
      </c>
    </row>
    <row r="23" spans="1:16" ht="14.25" customHeight="1">
      <c r="A23" s="48">
        <v>85</v>
      </c>
      <c r="B23" s="24" t="s">
        <v>35</v>
      </c>
      <c r="C23" s="24" t="s">
        <v>368</v>
      </c>
      <c r="D23" s="25" t="s">
        <v>326</v>
      </c>
      <c r="E23" s="28">
        <v>2.8648E-2</v>
      </c>
      <c r="F23" s="29">
        <v>0.23949599999999999</v>
      </c>
      <c r="H23" s="38" t="s">
        <v>384</v>
      </c>
      <c r="I23">
        <v>5</v>
      </c>
      <c r="J23">
        <v>0.61636599999999997</v>
      </c>
      <c r="K23">
        <v>6.4738159999999993</v>
      </c>
      <c r="M23" s="38" t="s">
        <v>327</v>
      </c>
      <c r="N23">
        <v>4</v>
      </c>
      <c r="O23">
        <v>6.0988000000000001E-2</v>
      </c>
      <c r="P23">
        <v>0.370809</v>
      </c>
    </row>
    <row r="24" spans="1:16" ht="14.25" customHeight="1">
      <c r="A24" s="48">
        <v>86</v>
      </c>
      <c r="B24" s="24" t="s">
        <v>35</v>
      </c>
      <c r="C24" s="24" t="s">
        <v>368</v>
      </c>
      <c r="D24" s="25" t="s">
        <v>326</v>
      </c>
      <c r="E24" s="28">
        <v>2.8648E-2</v>
      </c>
      <c r="F24" s="29">
        <v>0.23949599999999999</v>
      </c>
      <c r="H24" s="38" t="s">
        <v>24</v>
      </c>
      <c r="I24">
        <v>2</v>
      </c>
      <c r="J24">
        <v>2.5464000000000001E-2</v>
      </c>
      <c r="K24">
        <v>1.3700060000000001</v>
      </c>
      <c r="M24" s="38" t="s">
        <v>370</v>
      </c>
      <c r="N24">
        <v>2</v>
      </c>
      <c r="O24">
        <v>7.5860999999999998E-2</v>
      </c>
      <c r="P24">
        <v>0.57654500000000009</v>
      </c>
    </row>
    <row r="25" spans="1:16" ht="14.25" customHeight="1">
      <c r="A25" s="48">
        <v>88</v>
      </c>
      <c r="B25" s="24" t="s">
        <v>35</v>
      </c>
      <c r="C25" s="24" t="s">
        <v>368</v>
      </c>
      <c r="D25" s="25" t="s">
        <v>326</v>
      </c>
      <c r="E25" s="28">
        <v>1.0893999999999999E-2</v>
      </c>
      <c r="F25" s="29">
        <v>9.9354999999999999E-2</v>
      </c>
      <c r="H25" s="38" t="s">
        <v>191</v>
      </c>
      <c r="I25">
        <v>2</v>
      </c>
      <c r="J25">
        <v>2.5505E-2</v>
      </c>
      <c r="K25">
        <v>5.8150000000000007E-2</v>
      </c>
      <c r="M25" s="38" t="s">
        <v>345</v>
      </c>
      <c r="N25">
        <v>22</v>
      </c>
      <c r="O25">
        <v>0.76069500000000001</v>
      </c>
      <c r="P25">
        <v>7.4674911999999987</v>
      </c>
    </row>
    <row r="26" spans="1:16" ht="14.25" customHeight="1">
      <c r="A26" s="48">
        <v>89</v>
      </c>
      <c r="B26" s="24" t="s">
        <v>32</v>
      </c>
      <c r="C26" s="24" t="s">
        <v>371</v>
      </c>
      <c r="D26" s="25" t="s">
        <v>33</v>
      </c>
      <c r="E26" s="28">
        <v>7.9576999999999995E-2</v>
      </c>
      <c r="F26" s="29">
        <v>0.72574700000000003</v>
      </c>
      <c r="H26" s="38" t="s">
        <v>110</v>
      </c>
      <c r="I26">
        <v>5</v>
      </c>
      <c r="J26">
        <v>0.49391299999999994</v>
      </c>
      <c r="K26">
        <v>4.5044910000000007</v>
      </c>
      <c r="M26" s="38" t="s">
        <v>97</v>
      </c>
      <c r="N26">
        <v>6</v>
      </c>
      <c r="O26">
        <v>8.0698000000000006E-2</v>
      </c>
      <c r="P26">
        <v>0.42876700000000001</v>
      </c>
    </row>
    <row r="27" spans="1:16" ht="14.25" customHeight="1">
      <c r="A27" s="48">
        <v>103</v>
      </c>
      <c r="B27" s="24" t="s">
        <v>55</v>
      </c>
      <c r="C27" s="24" t="s">
        <v>325</v>
      </c>
      <c r="D27" s="25" t="s">
        <v>326</v>
      </c>
      <c r="E27" s="28">
        <v>0.20371800000000001</v>
      </c>
      <c r="F27" s="29">
        <v>1.3934329999999999</v>
      </c>
      <c r="H27" s="38" t="s">
        <v>107</v>
      </c>
      <c r="I27">
        <v>21</v>
      </c>
      <c r="J27">
        <v>5.617509000000001</v>
      </c>
      <c r="K27">
        <v>51.046146000000007</v>
      </c>
      <c r="M27" s="38" t="s">
        <v>348</v>
      </c>
      <c r="N27">
        <v>2</v>
      </c>
      <c r="O27">
        <v>0.31465699999999996</v>
      </c>
      <c r="P27">
        <v>2.8696739999999998</v>
      </c>
    </row>
    <row r="28" spans="1:16" ht="14.25" customHeight="1">
      <c r="A28" s="48">
        <v>105</v>
      </c>
      <c r="B28" s="24" t="s">
        <v>35</v>
      </c>
      <c r="C28" s="24" t="s">
        <v>368</v>
      </c>
      <c r="D28" s="25" t="s">
        <v>326</v>
      </c>
      <c r="E28" s="28">
        <v>6.4458000000000001E-2</v>
      </c>
      <c r="F28" s="29">
        <v>0.58785500000000002</v>
      </c>
      <c r="H28" s="38" t="s">
        <v>62</v>
      </c>
      <c r="I28">
        <v>4</v>
      </c>
      <c r="J28">
        <v>6.0988000000000001E-2</v>
      </c>
      <c r="K28">
        <v>0.370809</v>
      </c>
      <c r="M28" s="38" t="s">
        <v>362</v>
      </c>
      <c r="N28">
        <v>1</v>
      </c>
      <c r="O28">
        <v>9.1990000000000006E-3</v>
      </c>
      <c r="P28">
        <v>6.2922000000000006E-2</v>
      </c>
    </row>
    <row r="29" spans="1:16" ht="14.25" customHeight="1">
      <c r="A29" s="48">
        <v>106</v>
      </c>
      <c r="B29" s="24" t="s">
        <v>35</v>
      </c>
      <c r="C29" s="24" t="s">
        <v>368</v>
      </c>
      <c r="D29" s="25" t="s">
        <v>326</v>
      </c>
      <c r="E29" s="28">
        <v>7.6425999999999994E-2</v>
      </c>
      <c r="F29" s="29">
        <v>0.69700700000000004</v>
      </c>
      <c r="H29" s="38" t="s">
        <v>66</v>
      </c>
      <c r="I29">
        <v>7</v>
      </c>
      <c r="J29">
        <v>0.34252499999999997</v>
      </c>
      <c r="K29">
        <v>2.8850789999999997</v>
      </c>
      <c r="M29" s="38" t="s">
        <v>364</v>
      </c>
      <c r="N29">
        <v>10</v>
      </c>
      <c r="O29">
        <v>0.12837299999999999</v>
      </c>
      <c r="P29">
        <v>0.93558300000000005</v>
      </c>
    </row>
    <row r="30" spans="1:16" ht="14.25" customHeight="1">
      <c r="A30" s="48">
        <v>107</v>
      </c>
      <c r="B30" s="24" t="s">
        <v>132</v>
      </c>
      <c r="C30" s="24" t="s">
        <v>372</v>
      </c>
      <c r="D30" s="25" t="s">
        <v>326</v>
      </c>
      <c r="E30" s="28">
        <v>6.7353999999999997E-2</v>
      </c>
      <c r="F30" s="29">
        <v>0.61427200000000004</v>
      </c>
      <c r="H30" s="38" t="s">
        <v>60</v>
      </c>
      <c r="I30">
        <v>21</v>
      </c>
      <c r="J30">
        <v>2.2507229999999998</v>
      </c>
      <c r="K30">
        <v>20.616525000000003</v>
      </c>
      <c r="M30" s="38" t="s">
        <v>351</v>
      </c>
      <c r="N30">
        <v>2</v>
      </c>
      <c r="O30">
        <v>2.5464000000000001E-2</v>
      </c>
      <c r="P30">
        <v>1.3700060000000001</v>
      </c>
    </row>
    <row r="31" spans="1:16" ht="14.25" customHeight="1">
      <c r="A31" s="48">
        <v>114</v>
      </c>
      <c r="B31" s="24" t="s">
        <v>60</v>
      </c>
      <c r="C31" s="24" t="s">
        <v>398</v>
      </c>
      <c r="D31" s="25" t="s">
        <v>398</v>
      </c>
      <c r="E31" s="28">
        <v>0.22997899999999999</v>
      </c>
      <c r="F31" s="29">
        <v>2.0974080000000002</v>
      </c>
      <c r="H31" s="38" t="s">
        <v>318</v>
      </c>
      <c r="I31">
        <v>2</v>
      </c>
      <c r="J31">
        <v>2.1398E-2</v>
      </c>
      <c r="K31">
        <v>0.19515299999999999</v>
      </c>
      <c r="M31" s="38" t="s">
        <v>368</v>
      </c>
      <c r="N31">
        <v>21</v>
      </c>
      <c r="O31">
        <v>0.90048300000000014</v>
      </c>
      <c r="P31">
        <v>7.9219110000000006</v>
      </c>
    </row>
    <row r="32" spans="1:16" ht="14.25" customHeight="1">
      <c r="A32" s="48">
        <v>115</v>
      </c>
      <c r="B32" s="24" t="s">
        <v>35</v>
      </c>
      <c r="C32" s="24" t="s">
        <v>368</v>
      </c>
      <c r="D32" s="25" t="s">
        <v>326</v>
      </c>
      <c r="E32" s="28">
        <v>4.8415E-2</v>
      </c>
      <c r="F32" s="29">
        <v>0.44154399999999999</v>
      </c>
      <c r="H32" s="38" t="s">
        <v>26</v>
      </c>
      <c r="I32">
        <v>56</v>
      </c>
      <c r="J32">
        <v>4.5160669999999987</v>
      </c>
      <c r="K32">
        <v>40.039528999999987</v>
      </c>
      <c r="M32" s="38" t="s">
        <v>356</v>
      </c>
      <c r="N32">
        <v>7</v>
      </c>
      <c r="O32">
        <v>0.34252499999999997</v>
      </c>
      <c r="P32">
        <v>2.8850789999999997</v>
      </c>
    </row>
    <row r="33" spans="1:16" ht="14.25" customHeight="1">
      <c r="A33" s="48">
        <v>116</v>
      </c>
      <c r="B33" s="24" t="s">
        <v>26</v>
      </c>
      <c r="C33" s="24" t="s">
        <v>357</v>
      </c>
      <c r="D33" s="25" t="s">
        <v>326</v>
      </c>
      <c r="E33" s="28">
        <v>1.2732E-2</v>
      </c>
      <c r="F33" s="29">
        <v>9.6766000000000005E-2</v>
      </c>
      <c r="H33" s="38" t="s">
        <v>94</v>
      </c>
      <c r="I33">
        <v>2</v>
      </c>
      <c r="J33">
        <v>2.7892E-2</v>
      </c>
      <c r="K33">
        <v>6.3592999999999997E-2</v>
      </c>
      <c r="M33" s="38" t="s">
        <v>355</v>
      </c>
      <c r="N33">
        <v>21</v>
      </c>
      <c r="O33">
        <v>5.617509000000001</v>
      </c>
      <c r="P33">
        <v>51.046146000000007</v>
      </c>
    </row>
    <row r="34" spans="1:16" ht="14.25" customHeight="1">
      <c r="A34" s="48">
        <v>117</v>
      </c>
      <c r="B34" s="24" t="s">
        <v>55</v>
      </c>
      <c r="C34" s="24" t="s">
        <v>325</v>
      </c>
      <c r="D34" s="25" t="s">
        <v>326</v>
      </c>
      <c r="E34" s="28">
        <v>0.140765</v>
      </c>
      <c r="F34" s="29">
        <v>1.2837730000000001</v>
      </c>
      <c r="H34" s="38" t="s">
        <v>92</v>
      </c>
      <c r="I34">
        <v>7</v>
      </c>
      <c r="J34">
        <v>0.69315899999999997</v>
      </c>
      <c r="K34">
        <v>5.2209830000000013</v>
      </c>
      <c r="M34" s="38" t="s">
        <v>354</v>
      </c>
      <c r="N34">
        <v>5</v>
      </c>
      <c r="O34">
        <v>0.49391299999999994</v>
      </c>
      <c r="P34">
        <v>4.5044910000000007</v>
      </c>
    </row>
    <row r="35" spans="1:16" ht="14.25" customHeight="1">
      <c r="A35" s="48">
        <v>118</v>
      </c>
      <c r="B35" s="24" t="s">
        <v>30</v>
      </c>
      <c r="C35" s="24" t="s">
        <v>349</v>
      </c>
      <c r="D35" s="25" t="s">
        <v>31</v>
      </c>
      <c r="E35" s="28">
        <v>0.55883300000000002</v>
      </c>
      <c r="F35" s="29">
        <v>5.0965550000000004</v>
      </c>
      <c r="H35" s="38" t="s">
        <v>108</v>
      </c>
      <c r="I35">
        <v>6</v>
      </c>
      <c r="J35">
        <v>6.1926000000000002E-2</v>
      </c>
      <c r="K35">
        <v>0.46709099999999998</v>
      </c>
      <c r="M35" s="38" t="s">
        <v>359</v>
      </c>
      <c r="N35">
        <v>7</v>
      </c>
      <c r="O35">
        <v>0.69315899999999997</v>
      </c>
      <c r="P35">
        <v>5.2209830000000013</v>
      </c>
    </row>
    <row r="36" spans="1:16" ht="14.25" customHeight="1">
      <c r="A36" s="48">
        <v>120</v>
      </c>
      <c r="B36" s="24" t="s">
        <v>26</v>
      </c>
      <c r="C36" s="24" t="s">
        <v>357</v>
      </c>
      <c r="D36" s="25" t="s">
        <v>326</v>
      </c>
      <c r="E36" s="28">
        <v>0.14718600000000001</v>
      </c>
      <c r="F36" s="29">
        <v>1.006756</v>
      </c>
      <c r="H36" s="38" t="s">
        <v>88</v>
      </c>
      <c r="I36">
        <v>3</v>
      </c>
      <c r="J36">
        <v>0.202541</v>
      </c>
      <c r="K36">
        <v>1.460275</v>
      </c>
      <c r="M36" s="38" t="s">
        <v>335</v>
      </c>
      <c r="N36">
        <v>4</v>
      </c>
      <c r="O36">
        <v>0.41739999999999999</v>
      </c>
      <c r="P36">
        <v>3.5632700000000002</v>
      </c>
    </row>
    <row r="37" spans="1:16" ht="14.25" customHeight="1">
      <c r="A37" s="48">
        <v>125</v>
      </c>
      <c r="B37" s="24" t="s">
        <v>41</v>
      </c>
      <c r="C37" s="24" t="s">
        <v>344</v>
      </c>
      <c r="D37" s="25" t="s">
        <v>42</v>
      </c>
      <c r="E37" s="28">
        <v>0.53794399999999998</v>
      </c>
      <c r="F37" s="29">
        <v>4.906047</v>
      </c>
      <c r="H37" s="38" t="s">
        <v>167</v>
      </c>
      <c r="I37">
        <v>1</v>
      </c>
      <c r="J37">
        <v>9.1990000000000006E-3</v>
      </c>
      <c r="K37">
        <v>6.2922000000000006E-2</v>
      </c>
      <c r="M37" s="38" t="s">
        <v>385</v>
      </c>
      <c r="N37">
        <v>5</v>
      </c>
      <c r="O37">
        <v>0.61636599999999997</v>
      </c>
      <c r="P37">
        <v>6.4738159999999993</v>
      </c>
    </row>
    <row r="38" spans="1:16" ht="14.25" customHeight="1">
      <c r="A38" s="48">
        <v>127</v>
      </c>
      <c r="B38" s="24" t="s">
        <v>67</v>
      </c>
      <c r="C38" s="24" t="s">
        <v>367</v>
      </c>
      <c r="D38" s="25" t="s">
        <v>68</v>
      </c>
      <c r="E38" s="28">
        <v>0.31830999999999998</v>
      </c>
      <c r="F38" s="29">
        <v>1.935324</v>
      </c>
      <c r="H38" s="38" t="s">
        <v>116</v>
      </c>
      <c r="I38">
        <v>10</v>
      </c>
      <c r="J38">
        <v>0.12837299999999999</v>
      </c>
      <c r="K38">
        <v>0.93558300000000005</v>
      </c>
      <c r="M38" s="38" t="s">
        <v>372</v>
      </c>
      <c r="N38">
        <v>6</v>
      </c>
      <c r="O38">
        <v>1.170482</v>
      </c>
      <c r="P38">
        <v>10.075581</v>
      </c>
    </row>
    <row r="39" spans="1:16" ht="14.25" customHeight="1">
      <c r="A39" s="48">
        <v>129</v>
      </c>
      <c r="B39" s="24" t="s">
        <v>27</v>
      </c>
      <c r="C39" s="24" t="s">
        <v>343</v>
      </c>
      <c r="D39" s="25" t="s">
        <v>326</v>
      </c>
      <c r="E39" s="28">
        <v>9.1107999999999995E-2</v>
      </c>
      <c r="F39" s="29">
        <v>0.69242300000000001</v>
      </c>
      <c r="H39" s="38" t="s">
        <v>38</v>
      </c>
      <c r="I39">
        <v>15</v>
      </c>
      <c r="J39">
        <v>0.91509199999999991</v>
      </c>
      <c r="K39">
        <v>8.2939270000000018</v>
      </c>
      <c r="M39" s="38" t="s">
        <v>343</v>
      </c>
      <c r="N39">
        <v>22</v>
      </c>
      <c r="O39">
        <v>3.112269</v>
      </c>
      <c r="P39">
        <v>25.185472000000001</v>
      </c>
    </row>
    <row r="40" spans="1:16" ht="14.25" customHeight="1">
      <c r="A40" s="48">
        <v>131</v>
      </c>
      <c r="B40" s="24" t="s">
        <v>66</v>
      </c>
      <c r="C40" s="24" t="s">
        <v>356</v>
      </c>
      <c r="D40" s="25" t="s">
        <v>53</v>
      </c>
      <c r="E40" s="28">
        <v>5.8854999999999998E-2</v>
      </c>
      <c r="F40" s="29">
        <v>0.44730199999999998</v>
      </c>
      <c r="H40" s="38" t="s">
        <v>112</v>
      </c>
      <c r="I40">
        <v>9</v>
      </c>
      <c r="J40">
        <v>0.28565999999999997</v>
      </c>
      <c r="K40">
        <v>1.5434510000000001</v>
      </c>
      <c r="M40" s="38" t="s">
        <v>377</v>
      </c>
      <c r="N40">
        <v>2</v>
      </c>
      <c r="O40">
        <v>2.4208E-2</v>
      </c>
      <c r="P40">
        <v>0.93925000000000003</v>
      </c>
    </row>
    <row r="41" spans="1:16" ht="14.25" customHeight="1">
      <c r="A41" s="48">
        <v>132</v>
      </c>
      <c r="B41" s="24" t="s">
        <v>66</v>
      </c>
      <c r="C41" s="24" t="s">
        <v>356</v>
      </c>
      <c r="D41" s="25" t="s">
        <v>53</v>
      </c>
      <c r="E41" s="28">
        <v>0.171959</v>
      </c>
      <c r="F41" s="29">
        <v>1.5682659999999999</v>
      </c>
      <c r="H41" s="38" t="s">
        <v>67</v>
      </c>
      <c r="I41">
        <v>3</v>
      </c>
      <c r="J41">
        <v>1.076087</v>
      </c>
      <c r="K41">
        <v>8.8462449999999997</v>
      </c>
      <c r="M41" s="38" t="s">
        <v>357</v>
      </c>
      <c r="N41">
        <v>56</v>
      </c>
      <c r="O41">
        <v>4.5160669999999987</v>
      </c>
      <c r="P41">
        <v>40.039528999999987</v>
      </c>
    </row>
    <row r="42" spans="1:16" ht="14.25" customHeight="1">
      <c r="A42" s="48">
        <v>141</v>
      </c>
      <c r="B42" s="24" t="s">
        <v>27</v>
      </c>
      <c r="C42" s="24" t="s">
        <v>343</v>
      </c>
      <c r="D42" s="25" t="s">
        <v>326</v>
      </c>
      <c r="E42" s="28">
        <v>3.1584000000000001E-2</v>
      </c>
      <c r="F42" s="29">
        <v>0.19203300000000001</v>
      </c>
      <c r="H42" s="38" t="s">
        <v>35</v>
      </c>
      <c r="I42">
        <v>21</v>
      </c>
      <c r="J42">
        <v>0.90048300000000014</v>
      </c>
      <c r="K42">
        <v>7.9219110000000006</v>
      </c>
      <c r="M42" s="38" t="s">
        <v>334</v>
      </c>
      <c r="N42">
        <v>5</v>
      </c>
      <c r="O42">
        <v>5.0428000000000001E-2</v>
      </c>
      <c r="P42">
        <v>0.22995299999999999</v>
      </c>
    </row>
    <row r="43" spans="1:16" ht="14.25" customHeight="1">
      <c r="A43" s="48">
        <v>142</v>
      </c>
      <c r="B43" s="24" t="s">
        <v>27</v>
      </c>
      <c r="C43" s="24" t="s">
        <v>343</v>
      </c>
      <c r="D43" s="25" t="s">
        <v>326</v>
      </c>
      <c r="E43" s="28">
        <v>9.2818999999999999E-2</v>
      </c>
      <c r="F43" s="29">
        <v>0.705426</v>
      </c>
      <c r="H43" s="38" t="s">
        <v>127</v>
      </c>
      <c r="I43">
        <v>2</v>
      </c>
      <c r="J43">
        <v>7.5860999999999998E-2</v>
      </c>
      <c r="K43">
        <v>0.57654500000000009</v>
      </c>
      <c r="M43" s="38" t="s">
        <v>361</v>
      </c>
      <c r="N43">
        <v>3</v>
      </c>
      <c r="O43">
        <v>0.202541</v>
      </c>
      <c r="P43">
        <v>1.460275</v>
      </c>
    </row>
    <row r="44" spans="1:16" ht="14.25" customHeight="1">
      <c r="A44" s="48">
        <v>143</v>
      </c>
      <c r="B44" s="24" t="s">
        <v>27</v>
      </c>
      <c r="C44" s="24" t="s">
        <v>343</v>
      </c>
      <c r="D44" s="25" t="s">
        <v>326</v>
      </c>
      <c r="E44" s="28">
        <v>0.126337</v>
      </c>
      <c r="F44" s="29">
        <v>0.96016299999999999</v>
      </c>
      <c r="H44" s="38" t="s">
        <v>32</v>
      </c>
      <c r="I44">
        <v>13</v>
      </c>
      <c r="J44">
        <v>0.35742000000000007</v>
      </c>
      <c r="K44">
        <v>5.6852109999999998</v>
      </c>
      <c r="M44" s="38" t="s">
        <v>350</v>
      </c>
      <c r="N44">
        <v>1</v>
      </c>
      <c r="O44">
        <v>4.3576999999999998E-2</v>
      </c>
      <c r="P44">
        <v>0.39741900000000002</v>
      </c>
    </row>
    <row r="45" spans="1:16" ht="14.25" customHeight="1">
      <c r="A45" s="48">
        <v>144</v>
      </c>
      <c r="B45" s="24" t="s">
        <v>26</v>
      </c>
      <c r="C45" s="24" t="s">
        <v>357</v>
      </c>
      <c r="D45" s="25" t="s">
        <v>326</v>
      </c>
      <c r="E45" s="28">
        <v>0.25783099999999998</v>
      </c>
      <c r="F45" s="29">
        <v>2.3514189999999999</v>
      </c>
      <c r="H45" s="38" t="s">
        <v>132</v>
      </c>
      <c r="I45">
        <v>6</v>
      </c>
      <c r="J45">
        <v>1.170482</v>
      </c>
      <c r="K45">
        <v>10.075581</v>
      </c>
      <c r="M45" s="38" t="s">
        <v>338</v>
      </c>
      <c r="N45">
        <v>6</v>
      </c>
      <c r="O45">
        <v>1.1054189999999999</v>
      </c>
      <c r="P45">
        <v>11.825422</v>
      </c>
    </row>
    <row r="46" spans="1:16" ht="14.25" customHeight="1">
      <c r="A46" s="48">
        <v>145</v>
      </c>
      <c r="B46" s="24" t="s">
        <v>62</v>
      </c>
      <c r="C46" s="24" t="s">
        <v>327</v>
      </c>
      <c r="D46" s="25" t="s">
        <v>63</v>
      </c>
      <c r="E46" s="28">
        <v>2.6769999999999999E-2</v>
      </c>
      <c r="F46" s="29">
        <v>0.16276099999999999</v>
      </c>
      <c r="H46" s="38" t="s">
        <v>50</v>
      </c>
      <c r="I46">
        <v>2</v>
      </c>
      <c r="J46">
        <v>0.30532999999999999</v>
      </c>
      <c r="K46">
        <v>2.630166</v>
      </c>
      <c r="M46" s="38" t="s">
        <v>349</v>
      </c>
      <c r="N46">
        <v>11</v>
      </c>
      <c r="O46">
        <v>3.3869610000000003</v>
      </c>
      <c r="P46">
        <v>30.616856000000002</v>
      </c>
    </row>
    <row r="47" spans="1:16" ht="14.25" customHeight="1">
      <c r="A47" s="48">
        <v>148</v>
      </c>
      <c r="B47" s="24" t="s">
        <v>22</v>
      </c>
      <c r="C47" s="24" t="s">
        <v>345</v>
      </c>
      <c r="D47" s="25" t="s">
        <v>20</v>
      </c>
      <c r="E47" s="28">
        <v>5.8854999999999998E-2</v>
      </c>
      <c r="F47" s="29">
        <v>0.44730199999999998</v>
      </c>
      <c r="H47" s="38" t="s">
        <v>274</v>
      </c>
      <c r="I47">
        <v>345</v>
      </c>
      <c r="J47">
        <v>36.145481999999944</v>
      </c>
      <c r="K47">
        <v>325.41096720000002</v>
      </c>
      <c r="M47" s="38" t="s">
        <v>366</v>
      </c>
      <c r="N47">
        <v>9</v>
      </c>
      <c r="O47">
        <v>0.28565999999999997</v>
      </c>
      <c r="P47">
        <v>1.5434510000000001</v>
      </c>
    </row>
    <row r="48" spans="1:16" ht="14.25" customHeight="1">
      <c r="A48" s="48">
        <v>152</v>
      </c>
      <c r="B48" s="24" t="s">
        <v>26</v>
      </c>
      <c r="C48" s="24" t="s">
        <v>357</v>
      </c>
      <c r="D48" s="25" t="s">
        <v>326</v>
      </c>
      <c r="E48" s="28">
        <v>0.33769500000000002</v>
      </c>
      <c r="F48" s="29">
        <v>3.0797780000000001</v>
      </c>
      <c r="M48" s="38" t="s">
        <v>319</v>
      </c>
      <c r="N48">
        <v>2</v>
      </c>
      <c r="O48">
        <v>2.1398E-2</v>
      </c>
      <c r="P48">
        <v>0.19515299999999999</v>
      </c>
    </row>
    <row r="49" spans="1:16" ht="14.25" customHeight="1">
      <c r="A49" s="49">
        <v>155</v>
      </c>
      <c r="B49" s="28" t="s">
        <v>27</v>
      </c>
      <c r="C49" s="28" t="s">
        <v>343</v>
      </c>
      <c r="D49" s="25" t="s">
        <v>326</v>
      </c>
      <c r="E49" s="28">
        <v>3.7886999999999997E-2</v>
      </c>
      <c r="F49" s="29">
        <v>0.230352</v>
      </c>
      <c r="M49" s="38" t="s">
        <v>264</v>
      </c>
      <c r="O49">
        <v>36.145481999999944</v>
      </c>
      <c r="P49">
        <v>325.4109671999999</v>
      </c>
    </row>
    <row r="50" spans="1:16" ht="14.25" customHeight="1">
      <c r="A50" s="48">
        <v>181</v>
      </c>
      <c r="B50" s="24" t="s">
        <v>26</v>
      </c>
      <c r="C50" s="24" t="s">
        <v>357</v>
      </c>
      <c r="D50" s="25" t="s">
        <v>326</v>
      </c>
      <c r="E50" s="28">
        <v>0.140765</v>
      </c>
      <c r="F50" s="29">
        <v>1.0698110000000001</v>
      </c>
      <c r="M50" s="38" t="s">
        <v>274</v>
      </c>
      <c r="N50">
        <v>345</v>
      </c>
      <c r="O50">
        <v>72.290963999999917</v>
      </c>
      <c r="P50">
        <v>650.82193439999992</v>
      </c>
    </row>
    <row r="51" spans="1:16" ht="14.25" customHeight="1">
      <c r="A51" s="48">
        <v>183</v>
      </c>
      <c r="B51" s="24" t="s">
        <v>100</v>
      </c>
      <c r="C51" s="24" t="s">
        <v>334</v>
      </c>
      <c r="D51" s="25" t="s">
        <v>101</v>
      </c>
      <c r="E51" s="28">
        <v>1.2732E-2</v>
      </c>
      <c r="F51" s="29">
        <v>5.806E-2</v>
      </c>
    </row>
    <row r="52" spans="1:16" ht="14.25" customHeight="1">
      <c r="A52" s="48">
        <v>186</v>
      </c>
      <c r="B52" s="24" t="s">
        <v>30</v>
      </c>
      <c r="C52" s="24" t="s">
        <v>349</v>
      </c>
      <c r="D52" s="25" t="s">
        <v>31</v>
      </c>
      <c r="E52" s="28">
        <v>4.0114999999999998E-2</v>
      </c>
      <c r="F52" s="29">
        <v>0.243899</v>
      </c>
    </row>
    <row r="53" spans="1:16" ht="14.25" customHeight="1">
      <c r="A53" s="48">
        <v>213</v>
      </c>
      <c r="B53" s="24" t="s">
        <v>112</v>
      </c>
      <c r="C53" s="24" t="s">
        <v>366</v>
      </c>
      <c r="D53" s="25" t="s">
        <v>113</v>
      </c>
      <c r="E53" s="28">
        <v>3.7886999999999997E-2</v>
      </c>
      <c r="F53" s="29">
        <v>0.14396999999999999</v>
      </c>
    </row>
    <row r="54" spans="1:16" ht="14.25" customHeight="1">
      <c r="A54" s="48">
        <v>214</v>
      </c>
      <c r="B54" s="24" t="s">
        <v>112</v>
      </c>
      <c r="C54" s="24" t="s">
        <v>366</v>
      </c>
      <c r="D54" s="25" t="s">
        <v>113</v>
      </c>
      <c r="E54" s="28">
        <v>2.8648E-2</v>
      </c>
      <c r="F54" s="29">
        <v>0.108862</v>
      </c>
    </row>
    <row r="55" spans="1:16" ht="14.25" customHeight="1">
      <c r="A55" s="48">
        <v>215</v>
      </c>
      <c r="B55" s="24" t="s">
        <v>112</v>
      </c>
      <c r="C55" s="24" t="s">
        <v>366</v>
      </c>
      <c r="D55" s="25" t="s">
        <v>113</v>
      </c>
      <c r="E55" s="28">
        <v>2.7701E-2</v>
      </c>
      <c r="F55" s="29">
        <v>0.105263</v>
      </c>
    </row>
    <row r="56" spans="1:16" ht="14.25" customHeight="1">
      <c r="A56" s="49">
        <v>216</v>
      </c>
      <c r="B56" s="28" t="s">
        <v>112</v>
      </c>
      <c r="C56" s="28" t="s">
        <v>366</v>
      </c>
      <c r="D56" s="25" t="s">
        <v>113</v>
      </c>
      <c r="E56" s="28">
        <v>1.7579000000000001E-2</v>
      </c>
      <c r="F56" s="29">
        <v>6.6798999999999997E-2</v>
      </c>
    </row>
    <row r="57" spans="1:16" ht="14.25" customHeight="1">
      <c r="A57" s="48">
        <v>218</v>
      </c>
      <c r="B57" s="24" t="s">
        <v>92</v>
      </c>
      <c r="C57" s="24" t="s">
        <v>359</v>
      </c>
      <c r="D57" s="25" t="s">
        <v>93</v>
      </c>
      <c r="E57" s="28">
        <v>1.0312999999999999E-2</v>
      </c>
      <c r="F57" s="29">
        <v>3.1351999999999998E-2</v>
      </c>
    </row>
    <row r="58" spans="1:16" ht="14.25" customHeight="1">
      <c r="A58" s="49">
        <v>219</v>
      </c>
      <c r="B58" s="28" t="s">
        <v>94</v>
      </c>
      <c r="C58" s="28" t="s">
        <v>358</v>
      </c>
      <c r="D58" s="25" t="s">
        <v>95</v>
      </c>
      <c r="E58" s="28">
        <v>1.7579000000000001E-2</v>
      </c>
      <c r="F58" s="29">
        <v>4.0078999999999997E-2</v>
      </c>
      <c r="H58" s="37" t="s">
        <v>391</v>
      </c>
      <c r="I58" t="s">
        <v>397</v>
      </c>
    </row>
    <row r="59" spans="1:16" ht="14.25" customHeight="1">
      <c r="A59" s="48">
        <v>222</v>
      </c>
      <c r="B59" s="24" t="s">
        <v>96</v>
      </c>
      <c r="C59" s="24" t="s">
        <v>97</v>
      </c>
      <c r="D59" s="25" t="s">
        <v>37</v>
      </c>
      <c r="E59" s="28">
        <v>0.01</v>
      </c>
      <c r="F59" s="29">
        <v>0.04</v>
      </c>
      <c r="H59" s="38" t="s">
        <v>398</v>
      </c>
      <c r="I59">
        <v>21</v>
      </c>
    </row>
    <row r="60" spans="1:16" ht="14.25" customHeight="1">
      <c r="A60" s="48">
        <v>223</v>
      </c>
      <c r="B60" s="24" t="s">
        <v>96</v>
      </c>
      <c r="C60" s="24" t="s">
        <v>97</v>
      </c>
      <c r="D60" s="25" t="s">
        <v>37</v>
      </c>
      <c r="E60" s="28">
        <v>0.01</v>
      </c>
      <c r="F60" s="29">
        <v>0.04</v>
      </c>
      <c r="H60" s="38" t="s">
        <v>320</v>
      </c>
      <c r="I60">
        <v>2</v>
      </c>
    </row>
    <row r="61" spans="1:16" ht="14.25" customHeight="1">
      <c r="A61" s="48">
        <v>224</v>
      </c>
      <c r="B61" s="24" t="s">
        <v>96</v>
      </c>
      <c r="C61" s="24" t="s">
        <v>97</v>
      </c>
      <c r="D61" s="25" t="s">
        <v>37</v>
      </c>
      <c r="E61" s="28">
        <v>0.02</v>
      </c>
      <c r="F61" s="29">
        <v>7.0000000000000007E-2</v>
      </c>
      <c r="H61" s="38" t="s">
        <v>31</v>
      </c>
      <c r="I61">
        <v>33</v>
      </c>
    </row>
    <row r="62" spans="1:16" ht="14.25" customHeight="1">
      <c r="A62" s="48">
        <v>225</v>
      </c>
      <c r="B62" s="24" t="s">
        <v>96</v>
      </c>
      <c r="C62" s="24" t="s">
        <v>97</v>
      </c>
      <c r="D62" s="25" t="s">
        <v>37</v>
      </c>
      <c r="E62" s="28">
        <v>0.01</v>
      </c>
      <c r="F62" s="29">
        <v>0.04</v>
      </c>
      <c r="H62" s="38" t="s">
        <v>169</v>
      </c>
      <c r="I62">
        <v>8</v>
      </c>
    </row>
    <row r="63" spans="1:16" ht="14.25" customHeight="1">
      <c r="A63" s="48">
        <v>226</v>
      </c>
      <c r="B63" s="24" t="s">
        <v>96</v>
      </c>
      <c r="C63" s="24" t="s">
        <v>97</v>
      </c>
      <c r="D63" s="25" t="s">
        <v>37</v>
      </c>
      <c r="E63" s="28">
        <v>0.01</v>
      </c>
      <c r="F63" s="29">
        <v>0.05</v>
      </c>
      <c r="H63" s="38" t="s">
        <v>89</v>
      </c>
      <c r="I63">
        <v>20</v>
      </c>
    </row>
    <row r="64" spans="1:16" ht="14.25" customHeight="1">
      <c r="A64" s="49">
        <v>229</v>
      </c>
      <c r="B64" s="28" t="s">
        <v>26</v>
      </c>
      <c r="C64" s="28" t="s">
        <v>357</v>
      </c>
      <c r="D64" s="25" t="s">
        <v>326</v>
      </c>
      <c r="E64" s="28">
        <v>9.6289E-2</v>
      </c>
      <c r="F64" s="29">
        <v>0.58543599999999996</v>
      </c>
      <c r="H64" s="38" t="s">
        <v>37</v>
      </c>
      <c r="I64">
        <v>8</v>
      </c>
    </row>
    <row r="65" spans="1:9" ht="14.25" customHeight="1">
      <c r="A65" s="48">
        <v>232</v>
      </c>
      <c r="B65" s="24" t="s">
        <v>116</v>
      </c>
      <c r="C65" s="24" t="s">
        <v>364</v>
      </c>
      <c r="D65" s="25" t="s">
        <v>89</v>
      </c>
      <c r="E65" s="28">
        <v>1.6839E-2</v>
      </c>
      <c r="F65" s="29">
        <v>7.6784000000000005E-2</v>
      </c>
      <c r="H65" s="38" t="s">
        <v>39</v>
      </c>
      <c r="I65">
        <v>15</v>
      </c>
    </row>
    <row r="66" spans="1:9" ht="14.25" customHeight="1">
      <c r="A66" s="48">
        <v>235</v>
      </c>
      <c r="B66" s="24" t="s">
        <v>384</v>
      </c>
      <c r="C66" s="24" t="s">
        <v>385</v>
      </c>
      <c r="D66" s="25" t="s">
        <v>386</v>
      </c>
      <c r="E66" s="28">
        <v>1.3377E-2</v>
      </c>
      <c r="F66" s="29">
        <v>9.1497999999999996E-2</v>
      </c>
      <c r="H66" s="38" t="s">
        <v>68</v>
      </c>
      <c r="I66">
        <v>3</v>
      </c>
    </row>
    <row r="67" spans="1:9" ht="14.25" customHeight="1">
      <c r="A67" s="48">
        <v>239</v>
      </c>
      <c r="B67" s="24" t="s">
        <v>59</v>
      </c>
      <c r="C67" s="24" t="s">
        <v>338</v>
      </c>
      <c r="D67" s="25" t="s">
        <v>326</v>
      </c>
      <c r="E67" s="28">
        <v>0.17666999999999999</v>
      </c>
      <c r="F67" s="29">
        <v>1.6112299999999999</v>
      </c>
      <c r="H67" s="38" t="s">
        <v>33</v>
      </c>
      <c r="I67">
        <v>13</v>
      </c>
    </row>
    <row r="68" spans="1:9" ht="14.25" customHeight="1">
      <c r="A68" s="48">
        <v>240</v>
      </c>
      <c r="B68" s="24" t="s">
        <v>26</v>
      </c>
      <c r="C68" s="24" t="s">
        <v>357</v>
      </c>
      <c r="D68" s="25" t="s">
        <v>326</v>
      </c>
      <c r="E68" s="28">
        <v>6.1624999999999999E-2</v>
      </c>
      <c r="F68" s="29">
        <v>0.421514</v>
      </c>
      <c r="H68" s="38" t="s">
        <v>93</v>
      </c>
      <c r="I68">
        <v>7</v>
      </c>
    </row>
    <row r="69" spans="1:9" ht="14.25" customHeight="1">
      <c r="A69" s="49">
        <v>241</v>
      </c>
      <c r="B69" s="28" t="s">
        <v>116</v>
      </c>
      <c r="C69" s="28" t="s">
        <v>364</v>
      </c>
      <c r="D69" s="25" t="s">
        <v>89</v>
      </c>
      <c r="E69" s="28">
        <v>1.0312999999999999E-2</v>
      </c>
      <c r="F69" s="29">
        <v>4.7028E-2</v>
      </c>
      <c r="H69" s="38" t="s">
        <v>326</v>
      </c>
      <c r="I69">
        <v>122</v>
      </c>
    </row>
    <row r="70" spans="1:9" ht="14.25" customHeight="1">
      <c r="A70" s="48">
        <v>242</v>
      </c>
      <c r="B70" s="24" t="s">
        <v>116</v>
      </c>
      <c r="C70" s="24" t="s">
        <v>364</v>
      </c>
      <c r="D70" s="25" t="s">
        <v>89</v>
      </c>
      <c r="E70" s="28">
        <v>1.2732E-2</v>
      </c>
      <c r="F70" s="29">
        <v>5.806E-2</v>
      </c>
      <c r="H70" s="38" t="s">
        <v>63</v>
      </c>
      <c r="I70">
        <v>4</v>
      </c>
    </row>
    <row r="71" spans="1:9" ht="14.25" customHeight="1">
      <c r="A71" s="48">
        <v>243</v>
      </c>
      <c r="B71" s="24" t="s">
        <v>116</v>
      </c>
      <c r="C71" s="24" t="s">
        <v>364</v>
      </c>
      <c r="D71" s="25" t="s">
        <v>89</v>
      </c>
      <c r="E71" s="28">
        <v>9.1990000000000006E-3</v>
      </c>
      <c r="F71" s="29">
        <v>4.1947999999999999E-2</v>
      </c>
      <c r="H71" s="38" t="s">
        <v>386</v>
      </c>
      <c r="I71">
        <v>5</v>
      </c>
    </row>
    <row r="72" spans="1:9" ht="14.25" customHeight="1">
      <c r="A72" s="48">
        <v>244</v>
      </c>
      <c r="B72" s="24" t="s">
        <v>59</v>
      </c>
      <c r="C72" s="24" t="s">
        <v>338</v>
      </c>
      <c r="D72" s="25" t="s">
        <v>326</v>
      </c>
      <c r="E72" s="28">
        <v>0.46219399999999999</v>
      </c>
      <c r="F72" s="29">
        <v>3.5126740000000001</v>
      </c>
      <c r="H72" s="38" t="s">
        <v>20</v>
      </c>
      <c r="I72">
        <v>30</v>
      </c>
    </row>
    <row r="73" spans="1:9" ht="14.25" customHeight="1">
      <c r="A73" s="48">
        <v>245</v>
      </c>
      <c r="B73" s="24" t="s">
        <v>59</v>
      </c>
      <c r="C73" s="24" t="s">
        <v>338</v>
      </c>
      <c r="D73" s="25" t="s">
        <v>326</v>
      </c>
      <c r="E73" s="28">
        <v>0.198657</v>
      </c>
      <c r="F73" s="29">
        <v>2.4156719999999998</v>
      </c>
      <c r="H73" s="38" t="s">
        <v>95</v>
      </c>
      <c r="I73">
        <v>11</v>
      </c>
    </row>
    <row r="74" spans="1:9" ht="14.25" customHeight="1">
      <c r="A74" s="48">
        <v>248</v>
      </c>
      <c r="B74" s="24" t="s">
        <v>26</v>
      </c>
      <c r="C74" s="24" t="s">
        <v>357</v>
      </c>
      <c r="D74" s="25" t="s">
        <v>326</v>
      </c>
      <c r="E74" s="28">
        <v>0.13656299999999999</v>
      </c>
      <c r="F74" s="29">
        <v>1.2454540000000001</v>
      </c>
      <c r="H74" s="38" t="s">
        <v>53</v>
      </c>
      <c r="I74">
        <v>9</v>
      </c>
    </row>
    <row r="75" spans="1:9" ht="14.25" customHeight="1">
      <c r="A75" s="48">
        <v>249</v>
      </c>
      <c r="B75" s="24" t="s">
        <v>107</v>
      </c>
      <c r="C75" s="24" t="s">
        <v>355</v>
      </c>
      <c r="D75" s="25" t="s">
        <v>31</v>
      </c>
      <c r="E75" s="28">
        <v>0.22997899999999999</v>
      </c>
      <c r="F75" s="29">
        <v>2.0974080000000002</v>
      </c>
      <c r="H75" s="38" t="s">
        <v>113</v>
      </c>
      <c r="I75">
        <v>15</v>
      </c>
    </row>
    <row r="76" spans="1:9" ht="14.25" customHeight="1">
      <c r="A76" s="48">
        <v>254</v>
      </c>
      <c r="B76" s="24" t="s">
        <v>26</v>
      </c>
      <c r="C76" s="24" t="s">
        <v>357</v>
      </c>
      <c r="D76" s="25" t="s">
        <v>326</v>
      </c>
      <c r="E76" s="28">
        <v>0.287275</v>
      </c>
      <c r="F76" s="29">
        <v>2.619945</v>
      </c>
      <c r="H76" s="38" t="s">
        <v>375</v>
      </c>
      <c r="I76">
        <v>1</v>
      </c>
    </row>
    <row r="77" spans="1:9" ht="14.25" customHeight="1">
      <c r="A77" s="48">
        <v>258</v>
      </c>
      <c r="B77" s="24" t="s">
        <v>384</v>
      </c>
      <c r="C77" s="24" t="s">
        <v>385</v>
      </c>
      <c r="D77" s="25" t="s">
        <v>386</v>
      </c>
      <c r="E77" s="28">
        <v>0.26941700000000002</v>
      </c>
      <c r="F77" s="29">
        <v>2.0475729999999999</v>
      </c>
      <c r="H77" s="38" t="s">
        <v>130</v>
      </c>
      <c r="I77">
        <v>2</v>
      </c>
    </row>
    <row r="78" spans="1:9" ht="14.25" customHeight="1">
      <c r="A78" s="48">
        <v>259</v>
      </c>
      <c r="B78" s="24" t="s">
        <v>124</v>
      </c>
      <c r="C78" s="24" t="s">
        <v>340</v>
      </c>
      <c r="D78" s="25" t="s">
        <v>53</v>
      </c>
      <c r="E78" s="28">
        <v>1.1071530000000001</v>
      </c>
      <c r="F78" s="29">
        <v>10.097239</v>
      </c>
      <c r="H78" s="38" t="s">
        <v>42</v>
      </c>
      <c r="I78">
        <v>9</v>
      </c>
    </row>
    <row r="79" spans="1:9" ht="14.25" customHeight="1">
      <c r="A79" s="48">
        <v>260</v>
      </c>
      <c r="B79" s="24" t="s">
        <v>26</v>
      </c>
      <c r="C79" s="24" t="s">
        <v>357</v>
      </c>
      <c r="D79" s="25" t="s">
        <v>326</v>
      </c>
      <c r="E79" s="28">
        <v>0.10161199999999999</v>
      </c>
      <c r="F79" s="29">
        <v>0.92670600000000003</v>
      </c>
      <c r="H79" s="38" t="s">
        <v>378</v>
      </c>
      <c r="I79">
        <v>2</v>
      </c>
    </row>
    <row r="80" spans="1:9" ht="14.25" customHeight="1">
      <c r="A80" s="48">
        <v>261</v>
      </c>
      <c r="B80" s="24" t="s">
        <v>38</v>
      </c>
      <c r="C80" s="24" t="s">
        <v>365</v>
      </c>
      <c r="D80" s="25" t="s">
        <v>39</v>
      </c>
      <c r="E80" s="28">
        <v>8.6070999999999995E-2</v>
      </c>
      <c r="F80" s="29">
        <v>0.78496699999999997</v>
      </c>
      <c r="H80" s="38" t="s">
        <v>101</v>
      </c>
      <c r="I80">
        <v>5</v>
      </c>
    </row>
    <row r="81" spans="1:9" ht="14.25" customHeight="1">
      <c r="A81" s="48">
        <v>263</v>
      </c>
      <c r="B81" s="24" t="s">
        <v>116</v>
      </c>
      <c r="C81" s="24" t="s">
        <v>364</v>
      </c>
      <c r="D81" s="25" t="s">
        <v>89</v>
      </c>
      <c r="E81" s="28">
        <v>1.0312999999999999E-2</v>
      </c>
      <c r="F81" s="29">
        <v>3.9190000000000003E-2</v>
      </c>
      <c r="H81" s="38" t="s">
        <v>274</v>
      </c>
      <c r="I81">
        <v>345</v>
      </c>
    </row>
    <row r="82" spans="1:9" ht="14.25" customHeight="1">
      <c r="A82" s="48">
        <v>264</v>
      </c>
      <c r="B82" s="24" t="s">
        <v>112</v>
      </c>
      <c r="C82" s="24" t="s">
        <v>366</v>
      </c>
      <c r="D82" s="25" t="s">
        <v>113</v>
      </c>
      <c r="E82" s="28">
        <v>4.0114999999999998E-2</v>
      </c>
      <c r="F82" s="29">
        <v>0.27438699999999999</v>
      </c>
    </row>
    <row r="83" spans="1:9" ht="14.25" customHeight="1">
      <c r="A83" s="48">
        <v>267</v>
      </c>
      <c r="B83" s="24" t="s">
        <v>30</v>
      </c>
      <c r="C83" s="24" t="s">
        <v>349</v>
      </c>
      <c r="D83" s="25" t="s">
        <v>31</v>
      </c>
      <c r="E83" s="28">
        <v>0.55462299999999998</v>
      </c>
      <c r="F83" s="29">
        <v>5.0581630000000004</v>
      </c>
    </row>
    <row r="84" spans="1:9" ht="14.25" customHeight="1">
      <c r="A84" s="48">
        <v>268</v>
      </c>
      <c r="B84" s="24" t="s">
        <v>384</v>
      </c>
      <c r="C84" s="24" t="s">
        <v>385</v>
      </c>
      <c r="D84" s="25" t="s">
        <v>386</v>
      </c>
      <c r="E84" s="28">
        <v>0.26649699999999998</v>
      </c>
      <c r="F84" s="29">
        <v>3.6456789999999999</v>
      </c>
    </row>
    <row r="85" spans="1:9" ht="14.25" customHeight="1">
      <c r="A85" s="48">
        <v>269</v>
      </c>
      <c r="B85" s="24" t="s">
        <v>384</v>
      </c>
      <c r="C85" s="24" t="s">
        <v>385</v>
      </c>
      <c r="D85" s="25" t="s">
        <v>386</v>
      </c>
      <c r="E85" s="28">
        <v>4.7181000000000001E-2</v>
      </c>
      <c r="F85" s="29">
        <v>0.53786900000000004</v>
      </c>
    </row>
    <row r="86" spans="1:9" ht="14.25" customHeight="1">
      <c r="A86" s="48">
        <v>272</v>
      </c>
      <c r="B86" s="24" t="s">
        <v>127</v>
      </c>
      <c r="C86" s="24" t="s">
        <v>370</v>
      </c>
      <c r="D86" s="25" t="s">
        <v>95</v>
      </c>
      <c r="E86" s="28">
        <v>2.2353000000000001E-2</v>
      </c>
      <c r="F86" s="29">
        <v>0.16988500000000001</v>
      </c>
    </row>
    <row r="87" spans="1:9" ht="14.25" customHeight="1">
      <c r="A87" s="48">
        <v>273</v>
      </c>
      <c r="B87" s="24" t="s">
        <v>128</v>
      </c>
      <c r="C87" s="24" t="s">
        <v>339</v>
      </c>
      <c r="D87" s="25" t="s">
        <v>53</v>
      </c>
      <c r="E87" s="28">
        <v>1.2732E-2</v>
      </c>
      <c r="F87" s="29">
        <v>9.6766000000000005E-2</v>
      </c>
    </row>
    <row r="88" spans="1:9" ht="14.25" customHeight="1">
      <c r="A88" s="48">
        <v>279</v>
      </c>
      <c r="B88" s="24" t="s">
        <v>26</v>
      </c>
      <c r="C88" s="24" t="s">
        <v>357</v>
      </c>
      <c r="D88" s="25" t="s">
        <v>326</v>
      </c>
      <c r="E88" s="28">
        <v>6.7353999999999997E-2</v>
      </c>
      <c r="F88" s="29">
        <v>0.61427200000000004</v>
      </c>
    </row>
    <row r="89" spans="1:9" ht="14.25" customHeight="1">
      <c r="A89" s="48">
        <v>280</v>
      </c>
      <c r="B89" s="24" t="s">
        <v>26</v>
      </c>
      <c r="C89" s="24" t="s">
        <v>357</v>
      </c>
      <c r="D89" s="25" t="s">
        <v>326</v>
      </c>
      <c r="E89" s="28">
        <v>8.9413000000000006E-2</v>
      </c>
      <c r="F89" s="29">
        <v>0.81544899999999998</v>
      </c>
    </row>
    <row r="90" spans="1:9" ht="14.25" customHeight="1">
      <c r="A90" s="48">
        <v>281</v>
      </c>
      <c r="B90" s="24" t="s">
        <v>26</v>
      </c>
      <c r="C90" s="24" t="s">
        <v>357</v>
      </c>
      <c r="D90" s="25" t="s">
        <v>326</v>
      </c>
      <c r="E90" s="28">
        <v>4.4762000000000003E-2</v>
      </c>
      <c r="F90" s="29">
        <v>0.40823199999999998</v>
      </c>
    </row>
    <row r="91" spans="1:9" ht="14.25" customHeight="1">
      <c r="A91" s="48">
        <v>282</v>
      </c>
      <c r="B91" s="24" t="s">
        <v>26</v>
      </c>
      <c r="C91" s="24" t="s">
        <v>357</v>
      </c>
      <c r="D91" s="25" t="s">
        <v>326</v>
      </c>
      <c r="E91" s="28">
        <v>4.7181000000000001E-2</v>
      </c>
      <c r="F91" s="29">
        <v>0.43029499999999998</v>
      </c>
    </row>
    <row r="92" spans="1:9" ht="14.25" customHeight="1">
      <c r="A92" s="48">
        <v>283</v>
      </c>
      <c r="B92" s="24" t="s">
        <v>26</v>
      </c>
      <c r="C92" s="24" t="s">
        <v>357</v>
      </c>
      <c r="D92" s="25" t="s">
        <v>326</v>
      </c>
      <c r="E92" s="28">
        <v>0.114592</v>
      </c>
      <c r="F92" s="29">
        <v>1.045075</v>
      </c>
    </row>
    <row r="93" spans="1:9" ht="14.25" customHeight="1">
      <c r="A93" s="48">
        <v>284</v>
      </c>
      <c r="B93" s="24" t="s">
        <v>60</v>
      </c>
      <c r="C93" s="24" t="s">
        <v>398</v>
      </c>
      <c r="D93" s="25" t="s">
        <v>398</v>
      </c>
      <c r="E93" s="28">
        <v>5.7494999999999997E-2</v>
      </c>
      <c r="F93" s="29">
        <v>0.52435200000000004</v>
      </c>
    </row>
    <row r="94" spans="1:9" ht="14.25" customHeight="1">
      <c r="A94" s="48">
        <v>285</v>
      </c>
      <c r="B94" s="24" t="s">
        <v>60</v>
      </c>
      <c r="C94" s="24" t="s">
        <v>398</v>
      </c>
      <c r="D94" s="25" t="s">
        <v>398</v>
      </c>
      <c r="E94" s="28">
        <v>5.2211E-2</v>
      </c>
      <c r="F94" s="29">
        <v>0.47616199999999997</v>
      </c>
    </row>
    <row r="95" spans="1:9" ht="14.25" customHeight="1">
      <c r="A95" s="48">
        <v>286</v>
      </c>
      <c r="B95" s="24" t="s">
        <v>50</v>
      </c>
      <c r="C95" s="24" t="s">
        <v>373</v>
      </c>
      <c r="D95" s="25" t="s">
        <v>326</v>
      </c>
      <c r="E95" s="28">
        <v>0.20371800000000001</v>
      </c>
      <c r="F95" s="29">
        <v>1.8579110000000001</v>
      </c>
    </row>
    <row r="96" spans="1:9" ht="14.25" customHeight="1">
      <c r="A96" s="48">
        <v>288</v>
      </c>
      <c r="B96" s="24" t="s">
        <v>60</v>
      </c>
      <c r="C96" s="24" t="s">
        <v>398</v>
      </c>
      <c r="D96" s="25" t="s">
        <v>398</v>
      </c>
      <c r="E96" s="28">
        <v>7.9576999999999995E-2</v>
      </c>
      <c r="F96" s="29">
        <v>0.72574700000000003</v>
      </c>
    </row>
    <row r="97" spans="1:6" ht="14.25" customHeight="1">
      <c r="A97" s="48">
        <v>289</v>
      </c>
      <c r="B97" s="24" t="s">
        <v>60</v>
      </c>
      <c r="C97" s="24" t="s">
        <v>398</v>
      </c>
      <c r="D97" s="25" t="s">
        <v>398</v>
      </c>
      <c r="E97" s="28">
        <v>5.3508E-2</v>
      </c>
      <c r="F97" s="29">
        <v>0.48799199999999998</v>
      </c>
    </row>
    <row r="98" spans="1:6" ht="14.25" customHeight="1">
      <c r="A98" s="48">
        <v>290</v>
      </c>
      <c r="B98" s="24" t="s">
        <v>60</v>
      </c>
      <c r="C98" s="24" t="s">
        <v>398</v>
      </c>
      <c r="D98" s="25" t="s">
        <v>398</v>
      </c>
      <c r="E98" s="28">
        <v>9.1107999999999995E-2</v>
      </c>
      <c r="F98" s="29">
        <v>1.0386340000000001</v>
      </c>
    </row>
    <row r="99" spans="1:6" ht="14.25" customHeight="1">
      <c r="A99" s="48">
        <v>329</v>
      </c>
      <c r="B99" s="24" t="s">
        <v>135</v>
      </c>
      <c r="C99" s="24" t="s">
        <v>350</v>
      </c>
      <c r="D99" s="25" t="s">
        <v>42</v>
      </c>
      <c r="E99" s="28">
        <v>4.3576999999999998E-2</v>
      </c>
      <c r="F99" s="29">
        <v>0.39741900000000002</v>
      </c>
    </row>
    <row r="100" spans="1:6" ht="14.25" customHeight="1">
      <c r="A100" s="48">
        <v>335</v>
      </c>
      <c r="B100" s="24" t="s">
        <v>110</v>
      </c>
      <c r="C100" s="24" t="s">
        <v>354</v>
      </c>
      <c r="D100" s="25" t="s">
        <v>42</v>
      </c>
      <c r="E100" s="28">
        <v>7.4873999999999996E-2</v>
      </c>
      <c r="F100" s="29">
        <v>0.68285499999999999</v>
      </c>
    </row>
    <row r="101" spans="1:6" ht="14.25" customHeight="1">
      <c r="A101" s="48">
        <v>343</v>
      </c>
      <c r="B101" s="24" t="s">
        <v>382</v>
      </c>
      <c r="C101" s="24" t="s">
        <v>381</v>
      </c>
      <c r="D101" s="25" t="s">
        <v>31</v>
      </c>
      <c r="E101" s="28">
        <v>1.4714E-2</v>
      </c>
      <c r="F101" s="29">
        <v>0.134191</v>
      </c>
    </row>
    <row r="102" spans="1:6" ht="14.25" customHeight="1">
      <c r="A102" s="48">
        <v>360</v>
      </c>
      <c r="B102" s="24" t="s">
        <v>38</v>
      </c>
      <c r="C102" s="24" t="s">
        <v>383</v>
      </c>
      <c r="D102" s="25" t="s">
        <v>39</v>
      </c>
      <c r="E102" s="28">
        <v>1.3377E-2</v>
      </c>
      <c r="F102" s="29">
        <v>0.121998</v>
      </c>
    </row>
    <row r="103" spans="1:6" ht="14.25" customHeight="1">
      <c r="A103" s="48">
        <v>363</v>
      </c>
      <c r="B103" s="24" t="s">
        <v>35</v>
      </c>
      <c r="C103" s="24" t="s">
        <v>368</v>
      </c>
      <c r="D103" s="25" t="s">
        <v>326</v>
      </c>
      <c r="E103" s="28">
        <v>2.0698000000000001E-2</v>
      </c>
      <c r="F103" s="29">
        <v>0.18876699999999999</v>
      </c>
    </row>
    <row r="104" spans="1:6" ht="14.25" customHeight="1">
      <c r="A104" s="48">
        <v>364</v>
      </c>
      <c r="B104" s="24" t="s">
        <v>96</v>
      </c>
      <c r="C104" s="24" t="s">
        <v>97</v>
      </c>
      <c r="D104" s="25" t="s">
        <v>37</v>
      </c>
      <c r="E104" s="28">
        <v>2.0698000000000001E-2</v>
      </c>
      <c r="F104" s="29">
        <v>0.18876699999999999</v>
      </c>
    </row>
    <row r="105" spans="1:6" ht="14.25" customHeight="1">
      <c r="A105" s="48">
        <v>365</v>
      </c>
      <c r="B105" s="24" t="s">
        <v>30</v>
      </c>
      <c r="C105" s="24" t="s">
        <v>349</v>
      </c>
      <c r="D105" s="25" t="s">
        <v>31</v>
      </c>
      <c r="E105" s="28">
        <v>0.246499</v>
      </c>
      <c r="F105" s="29">
        <v>2.2480720000000001</v>
      </c>
    </row>
    <row r="106" spans="1:6" ht="14.25" customHeight="1">
      <c r="A106" s="48">
        <v>367</v>
      </c>
      <c r="B106" s="24" t="s">
        <v>26</v>
      </c>
      <c r="C106" s="24" t="s">
        <v>357</v>
      </c>
      <c r="D106" s="25" t="s">
        <v>326</v>
      </c>
      <c r="E106" s="28">
        <v>4.9664E-2</v>
      </c>
      <c r="F106" s="29">
        <v>0.45293800000000001</v>
      </c>
    </row>
    <row r="107" spans="1:6" ht="14.25" customHeight="1">
      <c r="A107" s="48">
        <v>375</v>
      </c>
      <c r="B107" s="24" t="s">
        <v>26</v>
      </c>
      <c r="C107" s="24" t="s">
        <v>357</v>
      </c>
      <c r="D107" s="25" t="s">
        <v>326</v>
      </c>
      <c r="E107" s="28">
        <v>0.34428399999999998</v>
      </c>
      <c r="F107" s="29">
        <v>3.1398700000000002</v>
      </c>
    </row>
    <row r="108" spans="1:6" ht="14.25" customHeight="1">
      <c r="A108" s="48">
        <v>379</v>
      </c>
      <c r="B108" s="24" t="s">
        <v>384</v>
      </c>
      <c r="C108" s="24" t="s">
        <v>385</v>
      </c>
      <c r="D108" s="25" t="s">
        <v>386</v>
      </c>
      <c r="E108" s="28">
        <v>1.9893999999999998E-2</v>
      </c>
      <c r="F108" s="29">
        <v>0.151197</v>
      </c>
    </row>
    <row r="109" spans="1:6" ht="14.25" customHeight="1">
      <c r="A109" s="48">
        <v>380</v>
      </c>
      <c r="B109" s="24" t="s">
        <v>22</v>
      </c>
      <c r="C109" s="24" t="s">
        <v>345</v>
      </c>
      <c r="D109" s="25" t="s">
        <v>20</v>
      </c>
      <c r="E109" s="28">
        <v>1.9893999999999998E-2</v>
      </c>
      <c r="F109" s="29">
        <v>0.136077</v>
      </c>
    </row>
    <row r="110" spans="1:6" ht="14.25" customHeight="1">
      <c r="A110" s="48">
        <v>386</v>
      </c>
      <c r="B110" s="24" t="s">
        <v>35</v>
      </c>
      <c r="C110" s="24" t="s">
        <v>368</v>
      </c>
      <c r="D110" s="25" t="s">
        <v>326</v>
      </c>
      <c r="E110" s="28">
        <v>2.3205E-2</v>
      </c>
      <c r="F110" s="29">
        <v>0.17635600000000001</v>
      </c>
    </row>
    <row r="111" spans="1:6" ht="14.25" customHeight="1">
      <c r="A111" s="48">
        <v>388</v>
      </c>
      <c r="B111" s="24" t="s">
        <v>60</v>
      </c>
      <c r="C111" s="24" t="s">
        <v>398</v>
      </c>
      <c r="D111" s="25" t="s">
        <v>398</v>
      </c>
      <c r="E111" s="28">
        <v>5.0930000000000003E-2</v>
      </c>
      <c r="F111" s="29">
        <v>0.50318399999999996</v>
      </c>
    </row>
    <row r="112" spans="1:6" ht="14.25" customHeight="1">
      <c r="A112" s="48">
        <v>395</v>
      </c>
      <c r="B112" s="24" t="s">
        <v>38</v>
      </c>
      <c r="C112" s="24" t="s">
        <v>365</v>
      </c>
      <c r="D112" s="25" t="s">
        <v>39</v>
      </c>
      <c r="E112" s="28">
        <v>8.149E-3</v>
      </c>
      <c r="F112" s="29">
        <v>4.9543999999999998E-2</v>
      </c>
    </row>
    <row r="113" spans="1:6" ht="14.25" customHeight="1">
      <c r="A113" s="48">
        <v>397</v>
      </c>
      <c r="B113" s="24" t="s">
        <v>100</v>
      </c>
      <c r="C113" s="24" t="s">
        <v>334</v>
      </c>
      <c r="D113" s="25" t="s">
        <v>101</v>
      </c>
      <c r="E113" s="28">
        <v>8.149E-3</v>
      </c>
      <c r="F113" s="29">
        <v>3.7157999999999997E-2</v>
      </c>
    </row>
    <row r="114" spans="1:6" ht="14.25" customHeight="1">
      <c r="A114" s="48">
        <v>429</v>
      </c>
      <c r="B114" s="24" t="s">
        <v>26</v>
      </c>
      <c r="C114" s="24" t="s">
        <v>357</v>
      </c>
      <c r="D114" s="25" t="s">
        <v>326</v>
      </c>
      <c r="E114" s="28">
        <v>9.7479999999999997E-3</v>
      </c>
      <c r="F114" s="29">
        <v>6.6678000000000001E-2</v>
      </c>
    </row>
    <row r="115" spans="1:6" ht="14.25" customHeight="1">
      <c r="A115" s="48">
        <v>432</v>
      </c>
      <c r="B115" s="24" t="s">
        <v>380</v>
      </c>
      <c r="C115" s="24" t="s">
        <v>379</v>
      </c>
      <c r="D115" s="25" t="s">
        <v>113</v>
      </c>
      <c r="E115" s="28">
        <v>1.2104E-2</v>
      </c>
      <c r="F115" s="29">
        <v>6.4392000000000005E-2</v>
      </c>
    </row>
    <row r="116" spans="1:6" ht="14.25" customHeight="1">
      <c r="A116" s="48">
        <v>433</v>
      </c>
      <c r="B116" s="24" t="s">
        <v>380</v>
      </c>
      <c r="C116" s="24" t="s">
        <v>379</v>
      </c>
      <c r="D116" s="25" t="s">
        <v>113</v>
      </c>
      <c r="E116" s="28">
        <v>1.9893999999999998E-2</v>
      </c>
      <c r="F116" s="29">
        <v>0.105838</v>
      </c>
    </row>
    <row r="117" spans="1:6" ht="14.25" customHeight="1">
      <c r="A117" s="48">
        <v>434</v>
      </c>
      <c r="B117" s="24" t="s">
        <v>380</v>
      </c>
      <c r="C117" s="24" t="s">
        <v>379</v>
      </c>
      <c r="D117" s="25" t="s">
        <v>113</v>
      </c>
      <c r="E117" s="28">
        <v>0.287275</v>
      </c>
      <c r="F117" s="29">
        <v>2.619945</v>
      </c>
    </row>
    <row r="118" spans="1:6" ht="14.25" customHeight="1">
      <c r="A118" s="48">
        <v>435</v>
      </c>
      <c r="B118" s="24" t="s">
        <v>380</v>
      </c>
      <c r="C118" s="24" t="s">
        <v>379</v>
      </c>
      <c r="D118" s="25" t="s">
        <v>113</v>
      </c>
      <c r="E118" s="28">
        <v>1.2104E-2</v>
      </c>
      <c r="F118" s="29">
        <v>5.5192999999999999E-2</v>
      </c>
    </row>
    <row r="119" spans="1:6" ht="14.25" customHeight="1">
      <c r="A119" s="48">
        <v>438</v>
      </c>
      <c r="B119" s="24" t="s">
        <v>41</v>
      </c>
      <c r="C119" s="24" t="s">
        <v>344</v>
      </c>
      <c r="D119" s="25" t="s">
        <v>42</v>
      </c>
      <c r="E119" s="28">
        <v>0.19615099999999999</v>
      </c>
      <c r="F119" s="29">
        <v>1.7888930000000001</v>
      </c>
    </row>
    <row r="120" spans="1:6" ht="14.25" customHeight="1">
      <c r="A120" s="48">
        <v>440</v>
      </c>
      <c r="B120" s="24" t="s">
        <v>60</v>
      </c>
      <c r="C120" s="24" t="s">
        <v>398</v>
      </c>
      <c r="D120" s="25" t="s">
        <v>398</v>
      </c>
      <c r="E120" s="28">
        <v>2.8648E-2</v>
      </c>
      <c r="F120" s="29">
        <v>0.217724</v>
      </c>
    </row>
    <row r="121" spans="1:6" ht="14.25" customHeight="1">
      <c r="A121" s="48">
        <v>441</v>
      </c>
      <c r="B121" s="24" t="s">
        <v>107</v>
      </c>
      <c r="C121" s="24" t="s">
        <v>355</v>
      </c>
      <c r="D121" s="25" t="s">
        <v>31</v>
      </c>
      <c r="E121" s="28">
        <v>0.29641800000000001</v>
      </c>
      <c r="F121" s="29">
        <v>2.7033330000000002</v>
      </c>
    </row>
    <row r="122" spans="1:6" ht="14.25" customHeight="1">
      <c r="A122" s="48">
        <v>442</v>
      </c>
      <c r="B122" s="24" t="s">
        <v>167</v>
      </c>
      <c r="C122" s="24" t="s">
        <v>362</v>
      </c>
      <c r="D122" s="25" t="s">
        <v>89</v>
      </c>
      <c r="E122" s="28">
        <v>9.1990000000000006E-3</v>
      </c>
      <c r="F122" s="29">
        <v>6.2922000000000006E-2</v>
      </c>
    </row>
    <row r="123" spans="1:6" ht="14.25" customHeight="1">
      <c r="A123" s="48">
        <v>444</v>
      </c>
      <c r="B123" s="24" t="s">
        <v>168</v>
      </c>
      <c r="C123" s="24" t="s">
        <v>347</v>
      </c>
      <c r="D123" s="25" t="s">
        <v>169</v>
      </c>
      <c r="E123" s="28">
        <v>6.4458000000000001E-2</v>
      </c>
      <c r="F123" s="29">
        <v>0.48987900000000001</v>
      </c>
    </row>
    <row r="124" spans="1:6" ht="14.25" customHeight="1">
      <c r="A124" s="48">
        <v>445</v>
      </c>
      <c r="B124" s="24" t="s">
        <v>110</v>
      </c>
      <c r="C124" s="24" t="s">
        <v>354</v>
      </c>
      <c r="D124" s="25" t="s">
        <v>42</v>
      </c>
      <c r="E124" s="28">
        <v>7.3339000000000001E-2</v>
      </c>
      <c r="F124" s="29">
        <v>0.668848</v>
      </c>
    </row>
    <row r="125" spans="1:6" ht="14.25" customHeight="1">
      <c r="A125" s="48">
        <v>447</v>
      </c>
      <c r="B125" s="24" t="s">
        <v>26</v>
      </c>
      <c r="C125" s="24" t="s">
        <v>357</v>
      </c>
      <c r="D125" s="25" t="s">
        <v>326</v>
      </c>
      <c r="E125" s="28">
        <v>3.8993E-2</v>
      </c>
      <c r="F125" s="29">
        <v>0.29634700000000003</v>
      </c>
    </row>
    <row r="126" spans="1:6" ht="14.25" customHeight="1">
      <c r="A126" s="48">
        <v>453</v>
      </c>
      <c r="B126" s="24" t="s">
        <v>92</v>
      </c>
      <c r="C126" s="24" t="s">
        <v>359</v>
      </c>
      <c r="D126" s="25" t="s">
        <v>93</v>
      </c>
      <c r="E126" s="28">
        <v>1.2732E-2</v>
      </c>
      <c r="F126" s="29">
        <v>9.6766000000000005E-2</v>
      </c>
    </row>
    <row r="127" spans="1:6" ht="14.25" customHeight="1">
      <c r="A127" s="48">
        <v>454</v>
      </c>
      <c r="B127" s="24" t="s">
        <v>112</v>
      </c>
      <c r="C127" s="24" t="s">
        <v>366</v>
      </c>
      <c r="D127" s="25" t="s">
        <v>113</v>
      </c>
      <c r="E127" s="28">
        <v>5.3508E-2</v>
      </c>
      <c r="F127" s="29">
        <v>0.36599399999999999</v>
      </c>
    </row>
    <row r="128" spans="1:6" ht="14.25" customHeight="1">
      <c r="A128" s="48">
        <v>455</v>
      </c>
      <c r="B128" s="24" t="s">
        <v>112</v>
      </c>
      <c r="C128" s="24" t="s">
        <v>366</v>
      </c>
      <c r="D128" s="25" t="s">
        <v>113</v>
      </c>
      <c r="E128" s="28">
        <v>2.2353000000000001E-2</v>
      </c>
      <c r="F128" s="29">
        <v>0.15289700000000001</v>
      </c>
    </row>
    <row r="129" spans="1:6" ht="14.25" customHeight="1">
      <c r="A129" s="48">
        <v>456</v>
      </c>
      <c r="B129" s="24" t="s">
        <v>88</v>
      </c>
      <c r="C129" s="24" t="s">
        <v>361</v>
      </c>
      <c r="D129" s="25" t="s">
        <v>89</v>
      </c>
      <c r="E129" s="28">
        <v>6.4458000000000001E-2</v>
      </c>
      <c r="F129" s="29">
        <v>0.48987900000000001</v>
      </c>
    </row>
    <row r="130" spans="1:6" ht="14.25" customHeight="1">
      <c r="A130" s="48">
        <v>457</v>
      </c>
      <c r="B130" s="24" t="s">
        <v>88</v>
      </c>
      <c r="C130" s="24" t="s">
        <v>361</v>
      </c>
      <c r="D130" s="25" t="s">
        <v>89</v>
      </c>
      <c r="E130" s="28">
        <v>3.4664E-2</v>
      </c>
      <c r="F130" s="29">
        <v>0.18441199999999999</v>
      </c>
    </row>
    <row r="131" spans="1:6" ht="14.25" customHeight="1">
      <c r="A131" s="48">
        <v>458</v>
      </c>
      <c r="B131" s="24" t="s">
        <v>107</v>
      </c>
      <c r="C131" s="24" t="s">
        <v>355</v>
      </c>
      <c r="D131" s="25" t="s">
        <v>31</v>
      </c>
      <c r="E131" s="28">
        <v>0.62388699999999997</v>
      </c>
      <c r="F131" s="29">
        <v>5.6898530000000003</v>
      </c>
    </row>
    <row r="132" spans="1:6" ht="14.25" customHeight="1">
      <c r="A132" s="48">
        <v>459</v>
      </c>
      <c r="B132" s="24" t="s">
        <v>107</v>
      </c>
      <c r="C132" s="24" t="s">
        <v>355</v>
      </c>
      <c r="D132" s="25" t="s">
        <v>31</v>
      </c>
      <c r="E132" s="28">
        <v>0.198657</v>
      </c>
      <c r="F132" s="29">
        <v>1.8117540000000001</v>
      </c>
    </row>
    <row r="133" spans="1:6" ht="14.25" customHeight="1">
      <c r="A133" s="48">
        <v>460</v>
      </c>
      <c r="B133" s="24" t="s">
        <v>108</v>
      </c>
      <c r="C133" s="24" t="s">
        <v>360</v>
      </c>
      <c r="D133" s="25" t="s">
        <v>89</v>
      </c>
      <c r="E133" s="28">
        <v>1.56E-3</v>
      </c>
      <c r="F133" s="29">
        <v>8.2979999999999998E-3</v>
      </c>
    </row>
    <row r="134" spans="1:6" ht="14.25" customHeight="1">
      <c r="A134" s="48">
        <v>462</v>
      </c>
      <c r="B134" s="24" t="s">
        <v>117</v>
      </c>
      <c r="C134" s="24" t="s">
        <v>337</v>
      </c>
      <c r="D134" s="25" t="s">
        <v>326</v>
      </c>
      <c r="E134" s="28">
        <v>0.54208999999999996</v>
      </c>
      <c r="F134" s="29">
        <v>4.9438579999999996</v>
      </c>
    </row>
    <row r="135" spans="1:6" ht="14.25" customHeight="1">
      <c r="A135" s="48">
        <v>463</v>
      </c>
      <c r="B135" s="24" t="s">
        <v>107</v>
      </c>
      <c r="C135" s="24" t="s">
        <v>355</v>
      </c>
      <c r="D135" s="25" t="s">
        <v>31</v>
      </c>
      <c r="E135" s="28">
        <v>0.25783099999999998</v>
      </c>
      <c r="F135" s="29">
        <v>1.959516</v>
      </c>
    </row>
    <row r="136" spans="1:6" ht="14.25" customHeight="1">
      <c r="A136" s="48">
        <v>468</v>
      </c>
      <c r="B136" s="24" t="s">
        <v>181</v>
      </c>
      <c r="C136" s="24" t="s">
        <v>336</v>
      </c>
      <c r="D136" s="25" t="s">
        <v>113</v>
      </c>
      <c r="E136" s="28">
        <v>7.6470000000000002E-3</v>
      </c>
      <c r="F136" s="29">
        <v>2.9059999999999999E-2</v>
      </c>
    </row>
    <row r="137" spans="1:6" ht="14.25" customHeight="1">
      <c r="A137" s="48">
        <v>469</v>
      </c>
      <c r="B137" s="24" t="s">
        <v>112</v>
      </c>
      <c r="C137" s="24" t="s">
        <v>366</v>
      </c>
      <c r="D137" s="25" t="s">
        <v>113</v>
      </c>
      <c r="E137" s="28">
        <v>3.4664E-2</v>
      </c>
      <c r="F137" s="29">
        <v>0.23710100000000001</v>
      </c>
    </row>
    <row r="138" spans="1:6" ht="14.25" customHeight="1">
      <c r="A138" s="48">
        <v>470</v>
      </c>
      <c r="B138" s="24" t="s">
        <v>32</v>
      </c>
      <c r="C138" s="24" t="s">
        <v>371</v>
      </c>
      <c r="D138" s="25" t="s">
        <v>33</v>
      </c>
      <c r="E138" s="28">
        <v>3.5721999999999997E-2</v>
      </c>
      <c r="F138" s="29">
        <v>0.32578800000000002</v>
      </c>
    </row>
    <row r="139" spans="1:6" ht="14.25" customHeight="1">
      <c r="A139" s="48">
        <v>471</v>
      </c>
      <c r="B139" s="24" t="s">
        <v>107</v>
      </c>
      <c r="C139" s="24" t="s">
        <v>355</v>
      </c>
      <c r="D139" s="25" t="s">
        <v>31</v>
      </c>
      <c r="E139" s="28">
        <v>0.155972</v>
      </c>
      <c r="F139" s="29">
        <v>1.541002</v>
      </c>
    </row>
    <row r="140" spans="1:6" ht="14.25" customHeight="1">
      <c r="A140" s="48">
        <v>472</v>
      </c>
      <c r="B140" s="24" t="s">
        <v>107</v>
      </c>
      <c r="C140" s="24" t="s">
        <v>355</v>
      </c>
      <c r="D140" s="25" t="s">
        <v>31</v>
      </c>
      <c r="E140" s="28">
        <v>0.37127700000000002</v>
      </c>
      <c r="F140" s="29">
        <v>3.6682130000000002</v>
      </c>
    </row>
    <row r="141" spans="1:6" ht="14.25" customHeight="1">
      <c r="A141" s="48">
        <v>474</v>
      </c>
      <c r="B141" s="24" t="s">
        <v>107</v>
      </c>
      <c r="C141" s="24" t="s">
        <v>355</v>
      </c>
      <c r="D141" s="25" t="s">
        <v>31</v>
      </c>
      <c r="E141" s="28">
        <v>4.3576999999999998E-2</v>
      </c>
      <c r="F141" s="29">
        <v>0.36430099999999999</v>
      </c>
    </row>
    <row r="142" spans="1:6" ht="14.25" customHeight="1">
      <c r="A142" s="48">
        <v>480</v>
      </c>
      <c r="B142" s="24" t="s">
        <v>107</v>
      </c>
      <c r="C142" s="24" t="s">
        <v>355</v>
      </c>
      <c r="D142" s="25" t="s">
        <v>31</v>
      </c>
      <c r="E142" s="28">
        <v>3.4664E-2</v>
      </c>
      <c r="F142" s="29">
        <v>0.316135</v>
      </c>
    </row>
    <row r="143" spans="1:6" ht="14.25" customHeight="1">
      <c r="A143" s="48">
        <v>481</v>
      </c>
      <c r="B143" s="24" t="s">
        <v>107</v>
      </c>
      <c r="C143" s="24" t="s">
        <v>355</v>
      </c>
      <c r="D143" s="25" t="s">
        <v>31</v>
      </c>
      <c r="E143" s="28">
        <v>0.20371800000000001</v>
      </c>
      <c r="F143" s="29">
        <v>1.8579110000000001</v>
      </c>
    </row>
    <row r="144" spans="1:6" ht="14.25" customHeight="1">
      <c r="A144" s="48">
        <v>485</v>
      </c>
      <c r="B144" s="24" t="s">
        <v>107</v>
      </c>
      <c r="C144" s="24" t="s">
        <v>355</v>
      </c>
      <c r="D144" s="25" t="s">
        <v>31</v>
      </c>
      <c r="E144" s="28">
        <v>0.27827400000000002</v>
      </c>
      <c r="F144" s="29">
        <v>2.5378630000000002</v>
      </c>
    </row>
    <row r="145" spans="1:6" ht="14.25" customHeight="1">
      <c r="A145" s="48">
        <v>486</v>
      </c>
      <c r="B145" s="24" t="s">
        <v>110</v>
      </c>
      <c r="C145" s="24" t="s">
        <v>354</v>
      </c>
      <c r="D145" s="25" t="s">
        <v>42</v>
      </c>
      <c r="E145" s="28">
        <v>0.302593</v>
      </c>
      <c r="F145" s="29">
        <v>2.7596509999999999</v>
      </c>
    </row>
    <row r="146" spans="1:6" ht="14.25" customHeight="1">
      <c r="A146" s="48">
        <v>487</v>
      </c>
      <c r="B146" s="24" t="s">
        <v>107</v>
      </c>
      <c r="C146" s="24" t="s">
        <v>355</v>
      </c>
      <c r="D146" s="25" t="s">
        <v>31</v>
      </c>
      <c r="E146" s="28">
        <v>0.63283199999999995</v>
      </c>
      <c r="F146" s="29">
        <v>5.7714270000000001</v>
      </c>
    </row>
    <row r="147" spans="1:6" ht="14.25" customHeight="1">
      <c r="A147" s="48">
        <v>488</v>
      </c>
      <c r="B147" s="24" t="s">
        <v>107</v>
      </c>
      <c r="C147" s="24" t="s">
        <v>355</v>
      </c>
      <c r="D147" s="25" t="s">
        <v>31</v>
      </c>
      <c r="E147" s="28">
        <v>0.86659900000000001</v>
      </c>
      <c r="F147" s="29">
        <v>7.9033800000000003</v>
      </c>
    </row>
    <row r="148" spans="1:6" ht="14.25" customHeight="1">
      <c r="A148" s="48">
        <v>489</v>
      </c>
      <c r="B148" s="24" t="s">
        <v>168</v>
      </c>
      <c r="C148" s="24" t="s">
        <v>347</v>
      </c>
      <c r="D148" s="25" t="s">
        <v>169</v>
      </c>
      <c r="E148" s="28">
        <v>1.0893999999999999E-2</v>
      </c>
      <c r="F148" s="29">
        <v>7.4515999999999999E-2</v>
      </c>
    </row>
    <row r="149" spans="1:6" ht="14.25" customHeight="1">
      <c r="A149" s="48">
        <v>493</v>
      </c>
      <c r="B149" s="24" t="s">
        <v>32</v>
      </c>
      <c r="C149" s="24" t="s">
        <v>371</v>
      </c>
      <c r="D149" s="25" t="s">
        <v>33</v>
      </c>
      <c r="E149" s="28">
        <v>7.6470000000000002E-3</v>
      </c>
      <c r="F149" s="29">
        <v>6.9744E-2</v>
      </c>
    </row>
    <row r="150" spans="1:6" ht="14.25" customHeight="1">
      <c r="A150" s="48">
        <v>494</v>
      </c>
      <c r="B150" s="24" t="s">
        <v>32</v>
      </c>
      <c r="C150" s="24" t="s">
        <v>371</v>
      </c>
      <c r="D150" s="25" t="s">
        <v>33</v>
      </c>
      <c r="E150" s="28">
        <v>9.7479999999999997E-3</v>
      </c>
      <c r="F150" s="29">
        <v>8.8903999999999997E-2</v>
      </c>
    </row>
    <row r="151" spans="1:6" ht="14.25" customHeight="1">
      <c r="A151" s="48">
        <v>495</v>
      </c>
      <c r="B151" s="24" t="s">
        <v>32</v>
      </c>
      <c r="C151" s="24" t="s">
        <v>371</v>
      </c>
      <c r="D151" s="25" t="s">
        <v>33</v>
      </c>
      <c r="E151" s="28">
        <v>1.0893999999999999E-2</v>
      </c>
      <c r="F151" s="29">
        <v>9.9354999999999999E-2</v>
      </c>
    </row>
    <row r="152" spans="1:6" ht="14.25" customHeight="1">
      <c r="A152" s="48">
        <v>496</v>
      </c>
      <c r="B152" s="24" t="s">
        <v>26</v>
      </c>
      <c r="C152" s="24" t="s">
        <v>357</v>
      </c>
      <c r="D152" s="25" t="s">
        <v>326</v>
      </c>
      <c r="E152" s="28">
        <v>9.8046999999999995E-2</v>
      </c>
      <c r="F152" s="29">
        <v>0.89419199999999999</v>
      </c>
    </row>
    <row r="153" spans="1:6" ht="14.25" customHeight="1">
      <c r="A153" s="49">
        <v>497</v>
      </c>
      <c r="B153" s="28" t="s">
        <v>26</v>
      </c>
      <c r="C153" s="28" t="s">
        <v>357</v>
      </c>
      <c r="D153" s="25" t="s">
        <v>326</v>
      </c>
      <c r="E153" s="28">
        <v>0.16045999999999999</v>
      </c>
      <c r="F153" s="29">
        <v>1.463395</v>
      </c>
    </row>
    <row r="154" spans="1:6" ht="14.25" customHeight="1">
      <c r="A154" s="48">
        <v>499</v>
      </c>
      <c r="B154" s="24" t="s">
        <v>27</v>
      </c>
      <c r="C154" s="24" t="s">
        <v>343</v>
      </c>
      <c r="D154" s="25" t="s">
        <v>326</v>
      </c>
      <c r="E154" s="28">
        <v>0.91991599999999996</v>
      </c>
      <c r="F154" s="29">
        <v>8.3896300000000004</v>
      </c>
    </row>
    <row r="155" spans="1:6" ht="14.25" customHeight="1">
      <c r="A155" s="49">
        <v>500</v>
      </c>
      <c r="B155" s="28" t="s">
        <v>191</v>
      </c>
      <c r="C155" s="28" t="s">
        <v>352</v>
      </c>
      <c r="D155" s="25" t="s">
        <v>130</v>
      </c>
      <c r="E155" s="28">
        <v>1.6839E-2</v>
      </c>
      <c r="F155" s="29">
        <v>3.8392000000000003E-2</v>
      </c>
    </row>
    <row r="156" spans="1:6" ht="14.25" customHeight="1">
      <c r="A156" s="48">
        <v>501</v>
      </c>
      <c r="B156" s="24" t="s">
        <v>127</v>
      </c>
      <c r="C156" s="24" t="s">
        <v>370</v>
      </c>
      <c r="D156" s="25" t="s">
        <v>95</v>
      </c>
      <c r="E156" s="28">
        <v>5.3508E-2</v>
      </c>
      <c r="F156" s="29">
        <v>0.40666000000000002</v>
      </c>
    </row>
    <row r="157" spans="1:6" ht="14.25" customHeight="1">
      <c r="A157" s="49">
        <v>502</v>
      </c>
      <c r="B157" s="28" t="s">
        <v>27</v>
      </c>
      <c r="C157" s="28" t="s">
        <v>343</v>
      </c>
      <c r="D157" s="25" t="s">
        <v>326</v>
      </c>
      <c r="E157" s="28">
        <v>0.12835099999999999</v>
      </c>
      <c r="F157" s="29">
        <v>0.87791699999999995</v>
      </c>
    </row>
    <row r="158" spans="1:6" ht="14.25" customHeight="1">
      <c r="A158" s="48">
        <v>505</v>
      </c>
      <c r="B158" s="24" t="s">
        <v>60</v>
      </c>
      <c r="C158" s="24" t="s">
        <v>398</v>
      </c>
      <c r="D158" s="25" t="s">
        <v>398</v>
      </c>
      <c r="E158" s="28">
        <v>0.155972</v>
      </c>
      <c r="F158" s="29">
        <v>1.422463</v>
      </c>
    </row>
    <row r="159" spans="1:6" ht="14.25" customHeight="1">
      <c r="A159" s="48">
        <v>509</v>
      </c>
      <c r="B159" s="24" t="s">
        <v>96</v>
      </c>
      <c r="C159" s="24" t="s">
        <v>348</v>
      </c>
      <c r="D159" s="25" t="s">
        <v>37</v>
      </c>
      <c r="E159" s="28">
        <v>0.14502999999999999</v>
      </c>
      <c r="F159" s="29">
        <v>1.322673</v>
      </c>
    </row>
    <row r="160" spans="1:6" ht="14.25" customHeight="1">
      <c r="A160" s="48">
        <v>510</v>
      </c>
      <c r="B160" s="24" t="s">
        <v>138</v>
      </c>
      <c r="C160" s="24" t="s">
        <v>341</v>
      </c>
      <c r="D160" s="25" t="s">
        <v>95</v>
      </c>
      <c r="E160" s="28">
        <v>0.22997899999999999</v>
      </c>
      <c r="F160" s="29">
        <v>2.0974080000000002</v>
      </c>
    </row>
    <row r="161" spans="1:6" ht="14.25" customHeight="1">
      <c r="A161" s="48">
        <v>511</v>
      </c>
      <c r="B161" s="24" t="s">
        <v>26</v>
      </c>
      <c r="C161" s="24" t="s">
        <v>357</v>
      </c>
      <c r="D161" s="25" t="s">
        <v>326</v>
      </c>
      <c r="E161" s="28">
        <v>9.1107999999999995E-2</v>
      </c>
      <c r="F161" s="29">
        <v>0.83090699999999995</v>
      </c>
    </row>
    <row r="162" spans="1:6" ht="14.25" customHeight="1">
      <c r="A162" s="48">
        <v>517</v>
      </c>
      <c r="B162" s="24" t="s">
        <v>26</v>
      </c>
      <c r="C162" s="24" t="s">
        <v>357</v>
      </c>
      <c r="D162" s="25" t="s">
        <v>326</v>
      </c>
      <c r="E162" s="28">
        <v>1.2732E-2</v>
      </c>
      <c r="F162" s="29">
        <v>0.116119</v>
      </c>
    </row>
    <row r="163" spans="1:6" ht="14.25" customHeight="1">
      <c r="A163" s="48">
        <v>518</v>
      </c>
      <c r="B163" s="24" t="s">
        <v>26</v>
      </c>
      <c r="C163" s="24" t="s">
        <v>357</v>
      </c>
      <c r="D163" s="25" t="s">
        <v>326</v>
      </c>
      <c r="E163" s="28">
        <v>6.8826999999999999E-2</v>
      </c>
      <c r="F163" s="29">
        <v>0.62769799999999998</v>
      </c>
    </row>
    <row r="164" spans="1:6" ht="14.25" customHeight="1">
      <c r="A164" s="48">
        <v>519</v>
      </c>
      <c r="B164" s="24" t="s">
        <v>26</v>
      </c>
      <c r="C164" s="24" t="s">
        <v>357</v>
      </c>
      <c r="D164" s="25" t="s">
        <v>326</v>
      </c>
      <c r="E164" s="28">
        <v>2.8648E-2</v>
      </c>
      <c r="F164" s="29">
        <v>0.26126899999999997</v>
      </c>
    </row>
    <row r="165" spans="1:6" ht="14.25" customHeight="1">
      <c r="A165" s="48">
        <v>520</v>
      </c>
      <c r="B165" s="24" t="s">
        <v>26</v>
      </c>
      <c r="C165" s="24" t="s">
        <v>357</v>
      </c>
      <c r="D165" s="25" t="s">
        <v>326</v>
      </c>
      <c r="E165" s="28">
        <v>5.2211E-2</v>
      </c>
      <c r="F165" s="29">
        <v>0.47616199999999997</v>
      </c>
    </row>
    <row r="166" spans="1:6" ht="14.25" customHeight="1">
      <c r="A166" s="48">
        <v>521</v>
      </c>
      <c r="B166" s="24" t="s">
        <v>26</v>
      </c>
      <c r="C166" s="24" t="s">
        <v>357</v>
      </c>
      <c r="D166" s="25" t="s">
        <v>326</v>
      </c>
      <c r="E166" s="28">
        <v>3.4664E-2</v>
      </c>
      <c r="F166" s="29">
        <v>0.316135</v>
      </c>
    </row>
    <row r="167" spans="1:6" ht="14.25" customHeight="1">
      <c r="A167" s="48">
        <v>522</v>
      </c>
      <c r="B167" s="24" t="s">
        <v>26</v>
      </c>
      <c r="C167" s="24" t="s">
        <v>357</v>
      </c>
      <c r="D167" s="25" t="s">
        <v>326</v>
      </c>
      <c r="E167" s="28">
        <v>1.6114E-2</v>
      </c>
      <c r="F167" s="29">
        <v>0.14696400000000001</v>
      </c>
    </row>
    <row r="168" spans="1:6" ht="14.25" customHeight="1">
      <c r="A168" s="48">
        <v>525</v>
      </c>
      <c r="B168" s="24" t="s">
        <v>138</v>
      </c>
      <c r="C168" s="24" t="s">
        <v>341</v>
      </c>
      <c r="D168" s="25" t="s">
        <v>95</v>
      </c>
      <c r="E168" s="28">
        <v>0.126337</v>
      </c>
      <c r="F168" s="29">
        <v>1.1521950000000001</v>
      </c>
    </row>
    <row r="169" spans="1:6" ht="14.25" customHeight="1">
      <c r="A169" s="48">
        <v>526</v>
      </c>
      <c r="B169" s="24" t="s">
        <v>138</v>
      </c>
      <c r="C169" s="24" t="s">
        <v>341</v>
      </c>
      <c r="D169" s="25" t="s">
        <v>95</v>
      </c>
      <c r="E169" s="28">
        <v>0.13242499999999999</v>
      </c>
      <c r="F169" s="29">
        <v>1.2077150000000001</v>
      </c>
    </row>
    <row r="170" spans="1:6" ht="14.25" customHeight="1">
      <c r="A170" s="48">
        <v>528</v>
      </c>
      <c r="B170" s="24" t="s">
        <v>138</v>
      </c>
      <c r="C170" s="24" t="s">
        <v>341</v>
      </c>
      <c r="D170" s="25" t="s">
        <v>95</v>
      </c>
      <c r="E170" s="28">
        <v>1.9106999999999999E-2</v>
      </c>
      <c r="F170" s="29">
        <v>0.188773</v>
      </c>
    </row>
    <row r="171" spans="1:6" ht="14.25" customHeight="1">
      <c r="A171" s="48">
        <v>529</v>
      </c>
      <c r="B171" s="24" t="s">
        <v>138</v>
      </c>
      <c r="C171" s="24" t="s">
        <v>341</v>
      </c>
      <c r="D171" s="25" t="s">
        <v>95</v>
      </c>
      <c r="E171" s="28">
        <v>6.8826999999999999E-2</v>
      </c>
      <c r="F171" s="29">
        <v>0.680006</v>
      </c>
    </row>
    <row r="172" spans="1:6" ht="14.25" customHeight="1">
      <c r="A172" s="48">
        <v>531</v>
      </c>
      <c r="B172" s="24" t="s">
        <v>138</v>
      </c>
      <c r="C172" s="24" t="s">
        <v>341</v>
      </c>
      <c r="D172" s="25" t="s">
        <v>95</v>
      </c>
      <c r="E172" s="28">
        <v>9.9821999999999994E-2</v>
      </c>
      <c r="F172" s="29">
        <v>0.98624100000000003</v>
      </c>
    </row>
    <row r="173" spans="1:6" ht="14.25" customHeight="1">
      <c r="A173" s="48">
        <v>532</v>
      </c>
      <c r="B173" s="24" t="s">
        <v>26</v>
      </c>
      <c r="C173" s="24" t="s">
        <v>357</v>
      </c>
      <c r="D173" s="25" t="s">
        <v>326</v>
      </c>
      <c r="E173" s="28">
        <v>0.114592</v>
      </c>
      <c r="F173" s="29">
        <v>1.1321650000000001</v>
      </c>
    </row>
    <row r="174" spans="1:6" ht="14.25" customHeight="1">
      <c r="A174" s="48">
        <v>539</v>
      </c>
      <c r="B174" s="24" t="s">
        <v>35</v>
      </c>
      <c r="C174" s="24" t="s">
        <v>368</v>
      </c>
      <c r="D174" s="25" t="s">
        <v>326</v>
      </c>
      <c r="E174" s="28">
        <v>3.8993E-2</v>
      </c>
      <c r="F174" s="29">
        <v>0.29634700000000003</v>
      </c>
    </row>
    <row r="175" spans="1:6" ht="14.25" customHeight="1">
      <c r="A175" s="48">
        <v>540</v>
      </c>
      <c r="B175" s="24" t="s">
        <v>35</v>
      </c>
      <c r="C175" s="24" t="s">
        <v>368</v>
      </c>
      <c r="D175" s="25" t="s">
        <v>326</v>
      </c>
      <c r="E175" s="28">
        <v>3.5721999999999997E-2</v>
      </c>
      <c r="F175" s="29">
        <v>0.32578800000000002</v>
      </c>
    </row>
    <row r="176" spans="1:6" ht="14.25" customHeight="1">
      <c r="A176" s="48">
        <v>541</v>
      </c>
      <c r="B176" s="24" t="s">
        <v>35</v>
      </c>
      <c r="C176" s="24" t="s">
        <v>368</v>
      </c>
      <c r="D176" s="25" t="s">
        <v>326</v>
      </c>
      <c r="E176" s="28">
        <v>3.0589999999999999E-2</v>
      </c>
      <c r="F176" s="29">
        <v>0.27897699999999997</v>
      </c>
    </row>
    <row r="177" spans="1:6" ht="14.25" customHeight="1">
      <c r="A177" s="48">
        <v>542</v>
      </c>
      <c r="B177" s="24" t="s">
        <v>26</v>
      </c>
      <c r="C177" s="24" t="s">
        <v>357</v>
      </c>
      <c r="D177" s="25" t="s">
        <v>326</v>
      </c>
      <c r="E177" s="28">
        <v>4.7181000000000001E-2</v>
      </c>
      <c r="F177" s="29">
        <v>0.43029499999999998</v>
      </c>
    </row>
    <row r="178" spans="1:6" ht="14.25" customHeight="1">
      <c r="A178" s="48">
        <v>543</v>
      </c>
      <c r="B178" s="24" t="s">
        <v>26</v>
      </c>
      <c r="C178" s="24" t="s">
        <v>357</v>
      </c>
      <c r="D178" s="25" t="s">
        <v>326</v>
      </c>
      <c r="E178" s="28">
        <v>4.8415E-2</v>
      </c>
      <c r="F178" s="29">
        <v>0.36795299999999997</v>
      </c>
    </row>
    <row r="179" spans="1:6" ht="14.25" customHeight="1">
      <c r="A179" s="48">
        <v>544</v>
      </c>
      <c r="B179" s="24" t="s">
        <v>38</v>
      </c>
      <c r="C179" s="24" t="s">
        <v>365</v>
      </c>
      <c r="D179" s="25" t="s">
        <v>39</v>
      </c>
      <c r="E179" s="28">
        <v>1.0312999999999999E-2</v>
      </c>
      <c r="F179" s="29">
        <v>7.8381000000000006E-2</v>
      </c>
    </row>
    <row r="180" spans="1:6" ht="14.25" customHeight="1">
      <c r="A180" s="48">
        <v>546</v>
      </c>
      <c r="B180" s="24" t="s">
        <v>30</v>
      </c>
      <c r="C180" s="24" t="s">
        <v>349</v>
      </c>
      <c r="D180" s="25" t="s">
        <v>31</v>
      </c>
      <c r="E180" s="28">
        <v>8.6660000000000001E-3</v>
      </c>
      <c r="F180" s="29">
        <v>4.6102999999999998E-2</v>
      </c>
    </row>
    <row r="181" spans="1:6" ht="14.25" customHeight="1">
      <c r="A181" s="48">
        <v>547</v>
      </c>
      <c r="B181" s="24" t="s">
        <v>59</v>
      </c>
      <c r="C181" s="24" t="s">
        <v>338</v>
      </c>
      <c r="D181" s="25" t="s">
        <v>326</v>
      </c>
      <c r="E181" s="28">
        <v>1.9106999999999999E-2</v>
      </c>
      <c r="F181" s="29">
        <v>0.14521000000000001</v>
      </c>
    </row>
    <row r="182" spans="1:6" ht="14.25" customHeight="1">
      <c r="A182" s="48">
        <v>548</v>
      </c>
      <c r="B182" s="24" t="s">
        <v>41</v>
      </c>
      <c r="C182" s="24" t="s">
        <v>344</v>
      </c>
      <c r="D182" s="25" t="s">
        <v>42</v>
      </c>
      <c r="E182" s="28">
        <v>3.1584000000000001E-2</v>
      </c>
      <c r="F182" s="29">
        <v>0.240041</v>
      </c>
    </row>
    <row r="183" spans="1:6" ht="14.25" customHeight="1">
      <c r="A183" s="48">
        <v>552</v>
      </c>
      <c r="B183" s="24" t="s">
        <v>60</v>
      </c>
      <c r="C183" s="24" t="s">
        <v>398</v>
      </c>
      <c r="D183" s="25" t="s">
        <v>398</v>
      </c>
      <c r="E183" s="28">
        <v>6.4458000000000001E-2</v>
      </c>
      <c r="F183" s="29">
        <v>0.48987900000000001</v>
      </c>
    </row>
    <row r="184" spans="1:6" ht="14.25" customHeight="1">
      <c r="A184" s="48">
        <v>553</v>
      </c>
      <c r="B184" s="24" t="s">
        <v>60</v>
      </c>
      <c r="C184" s="24" t="s">
        <v>398</v>
      </c>
      <c r="D184" s="25" t="s">
        <v>398</v>
      </c>
      <c r="E184" s="28">
        <v>6.4458000000000001E-2</v>
      </c>
      <c r="F184" s="29">
        <v>0.53886699999999998</v>
      </c>
    </row>
    <row r="185" spans="1:6" ht="14.25" customHeight="1">
      <c r="A185" s="48">
        <v>554</v>
      </c>
      <c r="B185" s="24" t="s">
        <v>26</v>
      </c>
      <c r="C185" s="24" t="s">
        <v>357</v>
      </c>
      <c r="D185" s="25" t="s">
        <v>326</v>
      </c>
      <c r="E185" s="28">
        <v>1.2732E-2</v>
      </c>
      <c r="F185" s="29">
        <v>8.7090000000000001E-2</v>
      </c>
    </row>
    <row r="186" spans="1:6" ht="14.25" customHeight="1">
      <c r="A186" s="48">
        <v>556</v>
      </c>
      <c r="B186" s="24" t="s">
        <v>106</v>
      </c>
      <c r="C186" s="24" t="s">
        <v>342</v>
      </c>
      <c r="D186" s="25" t="s">
        <v>20</v>
      </c>
      <c r="E186" s="28">
        <v>0.153752</v>
      </c>
      <c r="F186" s="29">
        <v>1.402215</v>
      </c>
    </row>
    <row r="187" spans="1:6" ht="14.25" customHeight="1">
      <c r="A187" s="48">
        <v>557</v>
      </c>
      <c r="B187" s="24" t="s">
        <v>106</v>
      </c>
      <c r="C187" s="24" t="s">
        <v>342</v>
      </c>
      <c r="D187" s="25" t="s">
        <v>20</v>
      </c>
      <c r="E187" s="28">
        <v>0.13656299999999999</v>
      </c>
      <c r="F187" s="29">
        <v>1.3492409999999999</v>
      </c>
    </row>
    <row r="188" spans="1:6" ht="14.25" customHeight="1">
      <c r="A188" s="48">
        <v>558</v>
      </c>
      <c r="B188" s="24" t="s">
        <v>26</v>
      </c>
      <c r="C188" s="24" t="s">
        <v>357</v>
      </c>
      <c r="D188" s="25" t="s">
        <v>326</v>
      </c>
      <c r="E188" s="28">
        <v>6.4458000000000001E-2</v>
      </c>
      <c r="F188" s="29">
        <v>0.58785500000000002</v>
      </c>
    </row>
    <row r="189" spans="1:6" ht="14.25" customHeight="1">
      <c r="A189" s="48">
        <v>563</v>
      </c>
      <c r="B189" s="24" t="s">
        <v>26</v>
      </c>
      <c r="C189" s="24" t="s">
        <v>357</v>
      </c>
      <c r="D189" s="25" t="s">
        <v>326</v>
      </c>
      <c r="E189" s="28">
        <v>2.2353000000000001E-2</v>
      </c>
      <c r="F189" s="29">
        <v>0.16988500000000001</v>
      </c>
    </row>
    <row r="190" spans="1:6" ht="14.25" customHeight="1">
      <c r="A190" s="48">
        <v>565</v>
      </c>
      <c r="B190" s="24" t="s">
        <v>26</v>
      </c>
      <c r="C190" s="24" t="s">
        <v>357</v>
      </c>
      <c r="D190" s="25" t="s">
        <v>326</v>
      </c>
      <c r="E190" s="28">
        <v>6.7353999999999997E-2</v>
      </c>
      <c r="F190" s="29">
        <v>0.61427200000000004</v>
      </c>
    </row>
    <row r="191" spans="1:6" ht="14.25" customHeight="1">
      <c r="A191" s="48">
        <v>567</v>
      </c>
      <c r="B191" s="24" t="s">
        <v>26</v>
      </c>
      <c r="C191" s="24" t="s">
        <v>357</v>
      </c>
      <c r="D191" s="25" t="s">
        <v>326</v>
      </c>
      <c r="E191" s="28">
        <v>1.1490999999999999E-2</v>
      </c>
      <c r="F191" s="29">
        <v>0.104798</v>
      </c>
    </row>
    <row r="192" spans="1:6" ht="14.25" customHeight="1">
      <c r="A192" s="48">
        <v>572</v>
      </c>
      <c r="B192" s="24" t="s">
        <v>38</v>
      </c>
      <c r="C192" s="24" t="s">
        <v>365</v>
      </c>
      <c r="D192" s="25" t="s">
        <v>39</v>
      </c>
      <c r="E192" s="28">
        <v>9.1107999999999995E-2</v>
      </c>
      <c r="F192" s="29">
        <v>0.83090699999999995</v>
      </c>
    </row>
    <row r="193" spans="1:6" ht="14.25" customHeight="1">
      <c r="A193" s="48">
        <v>577</v>
      </c>
      <c r="B193" s="24" t="s">
        <v>26</v>
      </c>
      <c r="C193" s="24" t="s">
        <v>357</v>
      </c>
      <c r="D193" s="25" t="s">
        <v>326</v>
      </c>
      <c r="E193" s="28">
        <v>1.9106999999999999E-2</v>
      </c>
      <c r="F193" s="29">
        <v>0.14521000000000001</v>
      </c>
    </row>
    <row r="194" spans="1:6" ht="14.25" customHeight="1">
      <c r="A194" s="48">
        <v>584</v>
      </c>
      <c r="B194" s="24" t="s">
        <v>22</v>
      </c>
      <c r="C194" s="24" t="s">
        <v>345</v>
      </c>
      <c r="D194" s="25" t="s">
        <v>20</v>
      </c>
      <c r="E194" s="28">
        <v>1.6114E-2</v>
      </c>
      <c r="F194" s="29">
        <v>0.12247</v>
      </c>
    </row>
    <row r="195" spans="1:6" ht="14.25" customHeight="1">
      <c r="A195" s="48">
        <v>585</v>
      </c>
      <c r="B195" s="24" t="s">
        <v>22</v>
      </c>
      <c r="C195" s="24" t="s">
        <v>345</v>
      </c>
      <c r="D195" s="25" t="s">
        <v>20</v>
      </c>
      <c r="E195" s="28">
        <v>1.4037000000000001E-2</v>
      </c>
      <c r="F195" s="29">
        <v>0.106685</v>
      </c>
    </row>
    <row r="196" spans="1:6" ht="14.25" customHeight="1">
      <c r="A196" s="48">
        <v>586</v>
      </c>
      <c r="B196" s="24" t="s">
        <v>22</v>
      </c>
      <c r="C196" s="24" t="s">
        <v>345</v>
      </c>
      <c r="D196" s="25" t="s">
        <v>20</v>
      </c>
      <c r="E196" s="28">
        <v>2.4072E-2</v>
      </c>
      <c r="F196" s="29">
        <v>0.21953800000000001</v>
      </c>
    </row>
    <row r="197" spans="1:6" ht="14.25" customHeight="1">
      <c r="A197" s="48">
        <v>587</v>
      </c>
      <c r="B197" s="24" t="s">
        <v>60</v>
      </c>
      <c r="C197" s="24" t="s">
        <v>398</v>
      </c>
      <c r="D197" s="25" t="s">
        <v>398</v>
      </c>
      <c r="E197" s="28">
        <v>2.8648E-2</v>
      </c>
      <c r="F197" s="29">
        <v>0.217724</v>
      </c>
    </row>
    <row r="198" spans="1:6" ht="14.25" customHeight="1">
      <c r="A198" s="48">
        <v>588</v>
      </c>
      <c r="B198" s="24" t="s">
        <v>22</v>
      </c>
      <c r="C198" s="24" t="s">
        <v>345</v>
      </c>
      <c r="D198" s="25" t="s">
        <v>20</v>
      </c>
      <c r="E198" s="28">
        <v>3.8993E-2</v>
      </c>
      <c r="F198" s="29">
        <v>0.29634700000000003</v>
      </c>
    </row>
    <row r="199" spans="1:6" ht="14.25" customHeight="1">
      <c r="A199" s="48">
        <v>589</v>
      </c>
      <c r="B199" s="24" t="s">
        <v>60</v>
      </c>
      <c r="C199" s="24" t="s">
        <v>398</v>
      </c>
      <c r="D199" s="25" t="s">
        <v>398</v>
      </c>
      <c r="E199" s="28">
        <v>8.9413000000000006E-2</v>
      </c>
      <c r="F199" s="29">
        <v>0.67954099999999995</v>
      </c>
    </row>
    <row r="200" spans="1:6" ht="14.25" customHeight="1">
      <c r="A200" s="48">
        <v>590</v>
      </c>
      <c r="B200" s="24" t="s">
        <v>107</v>
      </c>
      <c r="C200" s="24" t="s">
        <v>355</v>
      </c>
      <c r="D200" s="25" t="s">
        <v>31</v>
      </c>
      <c r="E200" s="28">
        <v>0.334424</v>
      </c>
      <c r="F200" s="29">
        <v>3.0499499999999999</v>
      </c>
    </row>
    <row r="201" spans="1:6" ht="14.25" customHeight="1">
      <c r="A201" s="48">
        <v>591</v>
      </c>
      <c r="B201" s="24" t="s">
        <v>107</v>
      </c>
      <c r="C201" s="24" t="s">
        <v>355</v>
      </c>
      <c r="D201" s="25" t="s">
        <v>31</v>
      </c>
      <c r="E201" s="28">
        <v>0.293354</v>
      </c>
      <c r="F201" s="29">
        <v>2.675392</v>
      </c>
    </row>
    <row r="202" spans="1:6" ht="14.25" customHeight="1">
      <c r="A202" s="48">
        <v>592</v>
      </c>
      <c r="B202" s="24" t="s">
        <v>168</v>
      </c>
      <c r="C202" s="24" t="s">
        <v>347</v>
      </c>
      <c r="D202" s="25" t="s">
        <v>169</v>
      </c>
      <c r="E202" s="28">
        <v>2.3205E-2</v>
      </c>
      <c r="F202" s="29">
        <v>7.0542999999999995E-2</v>
      </c>
    </row>
    <row r="203" spans="1:6" ht="14.25" customHeight="1">
      <c r="A203" s="48">
        <v>594</v>
      </c>
      <c r="B203" s="24" t="s">
        <v>27</v>
      </c>
      <c r="C203" s="24" t="s">
        <v>343</v>
      </c>
      <c r="D203" s="25" t="s">
        <v>326</v>
      </c>
      <c r="E203" s="28">
        <v>3.5721999999999997E-2</v>
      </c>
      <c r="F203" s="29">
        <v>0.244341</v>
      </c>
    </row>
    <row r="204" spans="1:6" ht="14.25" customHeight="1">
      <c r="A204" s="48">
        <v>595</v>
      </c>
      <c r="B204" s="24" t="s">
        <v>66</v>
      </c>
      <c r="C204" s="24" t="s">
        <v>356</v>
      </c>
      <c r="D204" s="25" t="s">
        <v>53</v>
      </c>
      <c r="E204" s="28">
        <v>2.1517999999999999E-2</v>
      </c>
      <c r="F204" s="29">
        <v>0.16353500000000001</v>
      </c>
    </row>
    <row r="205" spans="1:6" ht="14.25" customHeight="1">
      <c r="A205" s="48">
        <v>602</v>
      </c>
      <c r="B205" s="24" t="s">
        <v>26</v>
      </c>
      <c r="C205" s="24" t="s">
        <v>357</v>
      </c>
      <c r="D205" s="25" t="s">
        <v>326</v>
      </c>
      <c r="E205" s="28">
        <v>1.2104E-2</v>
      </c>
      <c r="F205" s="29">
        <v>9.1988E-2</v>
      </c>
    </row>
    <row r="206" spans="1:6" ht="14.25" customHeight="1">
      <c r="A206" s="48">
        <v>603</v>
      </c>
      <c r="B206" s="24" t="s">
        <v>26</v>
      </c>
      <c r="C206" s="24" t="s">
        <v>357</v>
      </c>
      <c r="D206" s="25" t="s">
        <v>326</v>
      </c>
      <c r="E206" s="28">
        <v>4.5963999999999998E-2</v>
      </c>
      <c r="F206" s="29">
        <v>0.34932600000000003</v>
      </c>
    </row>
    <row r="207" spans="1:6" ht="14.25" customHeight="1">
      <c r="A207" s="48">
        <v>604</v>
      </c>
      <c r="B207" s="24" t="s">
        <v>26</v>
      </c>
      <c r="C207" s="24" t="s">
        <v>357</v>
      </c>
      <c r="D207" s="25" t="s">
        <v>326</v>
      </c>
      <c r="E207" s="28">
        <v>1.5406E-2</v>
      </c>
      <c r="F207" s="29">
        <v>0.117087</v>
      </c>
    </row>
    <row r="208" spans="1:6" ht="14.25" customHeight="1">
      <c r="A208" s="48">
        <v>605</v>
      </c>
      <c r="B208" s="24" t="s">
        <v>19</v>
      </c>
      <c r="C208" s="24" t="s">
        <v>335</v>
      </c>
      <c r="D208" s="25" t="s">
        <v>20</v>
      </c>
      <c r="E208" s="28">
        <v>0.103419</v>
      </c>
      <c r="F208" s="29">
        <v>0.78598400000000002</v>
      </c>
    </row>
    <row r="209" spans="1:6" ht="14.25" customHeight="1">
      <c r="A209" s="48">
        <v>606</v>
      </c>
      <c r="B209" s="24" t="s">
        <v>117</v>
      </c>
      <c r="C209" s="24" t="s">
        <v>337</v>
      </c>
      <c r="D209" s="25" t="s">
        <v>326</v>
      </c>
      <c r="E209" s="28">
        <v>9.8046999999999995E-2</v>
      </c>
      <c r="F209" s="29">
        <v>0.74516000000000004</v>
      </c>
    </row>
    <row r="210" spans="1:6" ht="14.25" customHeight="1">
      <c r="A210" s="48">
        <v>607</v>
      </c>
      <c r="B210" s="24" t="s">
        <v>22</v>
      </c>
      <c r="C210" s="24" t="s">
        <v>345</v>
      </c>
      <c r="D210" s="25" t="s">
        <v>20</v>
      </c>
      <c r="E210" s="28">
        <v>4.8415E-2</v>
      </c>
      <c r="F210" s="29">
        <v>0.36795299999999997</v>
      </c>
    </row>
    <row r="211" spans="1:6" ht="14.25" customHeight="1">
      <c r="A211" s="48">
        <v>608</v>
      </c>
      <c r="B211" s="24" t="s">
        <v>117</v>
      </c>
      <c r="C211" s="24" t="s">
        <v>337</v>
      </c>
      <c r="D211" s="25" t="s">
        <v>326</v>
      </c>
      <c r="E211" s="28">
        <v>4.9664E-2</v>
      </c>
      <c r="F211" s="29">
        <v>0.45293800000000001</v>
      </c>
    </row>
    <row r="212" spans="1:6" ht="14.25" customHeight="1">
      <c r="A212" s="48">
        <v>609</v>
      </c>
      <c r="B212" s="24" t="s">
        <v>117</v>
      </c>
      <c r="C212" s="24" t="s">
        <v>337</v>
      </c>
      <c r="D212" s="25" t="s">
        <v>326</v>
      </c>
      <c r="E212" s="28">
        <v>1.5406E-2</v>
      </c>
      <c r="F212" s="29">
        <v>0.14050499999999999</v>
      </c>
    </row>
    <row r="213" spans="1:6" ht="14.25" customHeight="1">
      <c r="A213" s="48">
        <v>613</v>
      </c>
      <c r="B213" s="24" t="s">
        <v>106</v>
      </c>
      <c r="C213" s="24" t="s">
        <v>342</v>
      </c>
      <c r="D213" s="25" t="s">
        <v>20</v>
      </c>
      <c r="E213" s="28">
        <v>1.2732399999999999</v>
      </c>
      <c r="F213" s="29">
        <v>11.611945</v>
      </c>
    </row>
    <row r="214" spans="1:6" ht="14.25" customHeight="1">
      <c r="A214" s="48">
        <v>614</v>
      </c>
      <c r="B214" s="24" t="s">
        <v>67</v>
      </c>
      <c r="C214" s="24" t="s">
        <v>367</v>
      </c>
      <c r="D214" s="25" t="s">
        <v>68</v>
      </c>
      <c r="E214" s="28">
        <v>0.31830999999999998</v>
      </c>
      <c r="F214" s="29">
        <v>2.9029859999999998</v>
      </c>
    </row>
    <row r="215" spans="1:6" ht="14.25" customHeight="1">
      <c r="A215" s="48">
        <v>615</v>
      </c>
      <c r="B215" s="24" t="s">
        <v>67</v>
      </c>
      <c r="C215" s="24" t="s">
        <v>367</v>
      </c>
      <c r="D215" s="25" t="s">
        <v>68</v>
      </c>
      <c r="E215" s="28">
        <v>0.439467</v>
      </c>
      <c r="F215" s="29">
        <v>4.0079349999999998</v>
      </c>
    </row>
    <row r="216" spans="1:6" ht="14.25" customHeight="1">
      <c r="A216" s="48">
        <v>616</v>
      </c>
      <c r="B216" s="24" t="s">
        <v>106</v>
      </c>
      <c r="C216" s="24" t="s">
        <v>342</v>
      </c>
      <c r="D216" s="25" t="s">
        <v>20</v>
      </c>
      <c r="E216" s="28">
        <v>0.52560099999999998</v>
      </c>
      <c r="F216" s="29">
        <v>5.1929400000000001</v>
      </c>
    </row>
    <row r="217" spans="1:6" ht="14.25" customHeight="1">
      <c r="A217" s="48">
        <v>617</v>
      </c>
      <c r="B217" s="24" t="s">
        <v>60</v>
      </c>
      <c r="C217" s="24" t="s">
        <v>398</v>
      </c>
      <c r="D217" s="25" t="s">
        <v>398</v>
      </c>
      <c r="E217" s="28">
        <v>3.2594999999999999E-2</v>
      </c>
      <c r="F217" s="29">
        <v>0.247721</v>
      </c>
    </row>
    <row r="218" spans="1:6" ht="14.25" customHeight="1">
      <c r="A218" s="48">
        <v>619</v>
      </c>
      <c r="B218" s="24" t="s">
        <v>19</v>
      </c>
      <c r="C218" s="24" t="s">
        <v>335</v>
      </c>
      <c r="D218" s="25" t="s">
        <v>20</v>
      </c>
      <c r="E218" s="28">
        <v>2.1517999999999999E-2</v>
      </c>
      <c r="F218" s="29">
        <v>0.17988799999999999</v>
      </c>
    </row>
    <row r="219" spans="1:6" ht="14.25" customHeight="1">
      <c r="A219" s="48">
        <v>628</v>
      </c>
      <c r="B219" s="24" t="s">
        <v>107</v>
      </c>
      <c r="C219" s="24" t="s">
        <v>355</v>
      </c>
      <c r="D219" s="25" t="s">
        <v>31</v>
      </c>
      <c r="E219" s="28">
        <v>8.7734000000000006E-2</v>
      </c>
      <c r="F219" s="29">
        <v>0.66678000000000004</v>
      </c>
    </row>
    <row r="220" spans="1:6" ht="14.25" customHeight="1">
      <c r="A220" s="49">
        <v>629</v>
      </c>
      <c r="B220" s="28" t="s">
        <v>168</v>
      </c>
      <c r="C220" s="28" t="s">
        <v>347</v>
      </c>
      <c r="D220" s="25" t="s">
        <v>169</v>
      </c>
      <c r="E220" s="28">
        <v>7.162E-3</v>
      </c>
      <c r="F220" s="29">
        <v>3.2659000000000001E-2</v>
      </c>
    </row>
    <row r="221" spans="1:6" ht="14.25" customHeight="1">
      <c r="A221" s="48">
        <v>630</v>
      </c>
      <c r="B221" s="24" t="s">
        <v>30</v>
      </c>
      <c r="C221" s="24" t="s">
        <v>349</v>
      </c>
      <c r="D221" s="25" t="s">
        <v>31</v>
      </c>
      <c r="E221" s="28">
        <v>0.81487299999999996</v>
      </c>
      <c r="F221" s="29">
        <v>7.4316449999999996</v>
      </c>
    </row>
    <row r="222" spans="1:6" ht="14.25" customHeight="1">
      <c r="A222" s="49">
        <v>631</v>
      </c>
      <c r="B222" s="28" t="s">
        <v>19</v>
      </c>
      <c r="C222" s="28" t="s">
        <v>335</v>
      </c>
      <c r="D222" s="25" t="s">
        <v>20</v>
      </c>
      <c r="E222" s="28">
        <v>4.5963999999999998E-2</v>
      </c>
      <c r="F222" s="29">
        <v>0.34932600000000003</v>
      </c>
    </row>
    <row r="223" spans="1:6" ht="14.25" customHeight="1">
      <c r="A223" s="48">
        <v>633</v>
      </c>
      <c r="B223" s="24" t="s">
        <v>60</v>
      </c>
      <c r="C223" s="24" t="s">
        <v>398</v>
      </c>
      <c r="D223" s="25" t="s">
        <v>398</v>
      </c>
      <c r="E223" s="28">
        <v>7.9576999999999995E-2</v>
      </c>
      <c r="F223" s="29">
        <v>0.96766200000000002</v>
      </c>
    </row>
    <row r="224" spans="1:6" ht="14.25" customHeight="1">
      <c r="A224" s="48">
        <v>635</v>
      </c>
      <c r="B224" s="24" t="s">
        <v>38</v>
      </c>
      <c r="C224" s="24" t="s">
        <v>365</v>
      </c>
      <c r="D224" s="25" t="s">
        <v>39</v>
      </c>
      <c r="E224" s="28">
        <v>5.7494999999999997E-2</v>
      </c>
      <c r="F224" s="29">
        <v>0.52435200000000004</v>
      </c>
    </row>
    <row r="225" spans="1:6" ht="14.25" customHeight="1">
      <c r="A225" s="49">
        <v>636</v>
      </c>
      <c r="B225" s="28" t="s">
        <v>26</v>
      </c>
      <c r="C225" s="28" t="s">
        <v>357</v>
      </c>
      <c r="D225" s="25" t="s">
        <v>326</v>
      </c>
      <c r="E225" s="28">
        <v>1.0312999999999999E-2</v>
      </c>
      <c r="F225" s="29">
        <v>7.8381000000000006E-2</v>
      </c>
    </row>
    <row r="226" spans="1:6" ht="14.25" customHeight="1">
      <c r="A226" s="48">
        <v>637</v>
      </c>
      <c r="B226" s="24" t="s">
        <v>38</v>
      </c>
      <c r="C226" s="24" t="s">
        <v>365</v>
      </c>
      <c r="D226" s="25" t="s">
        <v>39</v>
      </c>
      <c r="E226" s="28">
        <v>6.7353999999999997E-2</v>
      </c>
      <c r="F226" s="29">
        <v>0.61427200000000004</v>
      </c>
    </row>
    <row r="227" spans="1:6" ht="14.25" customHeight="1">
      <c r="A227" s="49">
        <v>638</v>
      </c>
      <c r="B227" s="28" t="s">
        <v>26</v>
      </c>
      <c r="C227" s="28" t="s">
        <v>357</v>
      </c>
      <c r="D227" s="25" t="s">
        <v>326</v>
      </c>
      <c r="E227" s="28">
        <v>0.120393</v>
      </c>
      <c r="F227" s="29">
        <v>1.097982</v>
      </c>
    </row>
    <row r="228" spans="1:6" ht="14.25" customHeight="1">
      <c r="A228" s="48">
        <v>639</v>
      </c>
      <c r="B228" s="24" t="s">
        <v>38</v>
      </c>
      <c r="C228" s="24" t="s">
        <v>365</v>
      </c>
      <c r="D228" s="25" t="s">
        <v>39</v>
      </c>
      <c r="E228" s="28">
        <v>2.4955000000000001E-2</v>
      </c>
      <c r="F228" s="29">
        <v>0.24656</v>
      </c>
    </row>
    <row r="229" spans="1:6" ht="14.25" customHeight="1">
      <c r="A229" s="48">
        <v>640</v>
      </c>
      <c r="B229" s="24" t="s">
        <v>30</v>
      </c>
      <c r="C229" s="24" t="s">
        <v>349</v>
      </c>
      <c r="D229" s="25" t="s">
        <v>31</v>
      </c>
      <c r="E229" s="28">
        <v>6.8826999999999999E-2</v>
      </c>
      <c r="F229" s="29">
        <v>0.62769799999999998</v>
      </c>
    </row>
    <row r="230" spans="1:6" ht="14.25" customHeight="1">
      <c r="A230" s="48">
        <v>641</v>
      </c>
      <c r="B230" s="24" t="s">
        <v>38</v>
      </c>
      <c r="C230" s="24" t="s">
        <v>365</v>
      </c>
      <c r="D230" s="25" t="s">
        <v>39</v>
      </c>
      <c r="E230" s="28">
        <v>8.7734000000000006E-2</v>
      </c>
      <c r="F230" s="29">
        <v>0.80013599999999996</v>
      </c>
    </row>
    <row r="231" spans="1:6" ht="14.25" customHeight="1">
      <c r="A231" s="49">
        <v>642</v>
      </c>
      <c r="B231" s="28" t="s">
        <v>38</v>
      </c>
      <c r="C231" s="24" t="s">
        <v>365</v>
      </c>
      <c r="D231" s="25" t="s">
        <v>39</v>
      </c>
      <c r="E231" s="28">
        <v>4.8415E-2</v>
      </c>
      <c r="F231" s="29">
        <v>0.44154399999999999</v>
      </c>
    </row>
    <row r="232" spans="1:6" ht="14.25" customHeight="1">
      <c r="A232" s="48">
        <v>643</v>
      </c>
      <c r="B232" s="24" t="s">
        <v>38</v>
      </c>
      <c r="C232" s="28" t="s">
        <v>365</v>
      </c>
      <c r="D232" s="25" t="s">
        <v>39</v>
      </c>
      <c r="E232" s="28">
        <v>2.5855E-2</v>
      </c>
      <c r="F232" s="29">
        <v>0.235795</v>
      </c>
    </row>
    <row r="233" spans="1:6" ht="14.25" customHeight="1">
      <c r="A233" s="48">
        <v>645</v>
      </c>
      <c r="B233" s="24" t="s">
        <v>38</v>
      </c>
      <c r="C233" s="28" t="s">
        <v>365</v>
      </c>
      <c r="D233" s="25" t="s">
        <v>39</v>
      </c>
      <c r="E233" s="28">
        <v>4.8415E-2</v>
      </c>
      <c r="F233" s="29">
        <v>0.44154399999999999</v>
      </c>
    </row>
    <row r="234" spans="1:6" ht="14.25" customHeight="1">
      <c r="A234" s="48">
        <v>646</v>
      </c>
      <c r="B234" s="24" t="s">
        <v>26</v>
      </c>
      <c r="C234" s="28" t="s">
        <v>357</v>
      </c>
      <c r="D234" s="25" t="s">
        <v>326</v>
      </c>
      <c r="E234" s="28">
        <v>1.0312999999999999E-2</v>
      </c>
      <c r="F234" s="29">
        <v>7.0542999999999995E-2</v>
      </c>
    </row>
    <row r="235" spans="1:6" ht="14.25" customHeight="1">
      <c r="A235" s="57">
        <v>647</v>
      </c>
      <c r="B235" s="56" t="s">
        <v>50</v>
      </c>
      <c r="C235" s="56" t="s">
        <v>373</v>
      </c>
      <c r="D235" s="56" t="s">
        <v>326</v>
      </c>
      <c r="E235" s="56">
        <v>0.10161199999999999</v>
      </c>
      <c r="F235" s="56">
        <v>0.77225500000000002</v>
      </c>
    </row>
    <row r="236" spans="1:6" ht="14.25" customHeight="1">
      <c r="A236" s="49">
        <v>648</v>
      </c>
      <c r="B236" s="28" t="s">
        <v>26</v>
      </c>
      <c r="C236" s="24" t="s">
        <v>357</v>
      </c>
      <c r="D236" s="25" t="s">
        <v>326</v>
      </c>
      <c r="E236" s="28">
        <v>0.14935899999999999</v>
      </c>
      <c r="F236" s="29">
        <v>1.3621540000000001</v>
      </c>
    </row>
    <row r="237" spans="1:6" ht="14.25" customHeight="1">
      <c r="A237" s="48">
        <v>649</v>
      </c>
      <c r="B237" s="24" t="s">
        <v>138</v>
      </c>
      <c r="C237" s="28" t="s">
        <v>341</v>
      </c>
      <c r="D237" s="25" t="s">
        <v>95</v>
      </c>
      <c r="E237" s="28">
        <v>0.10161199999999999</v>
      </c>
      <c r="F237" s="29">
        <v>0.92670600000000003</v>
      </c>
    </row>
    <row r="238" spans="1:6" ht="14.25" customHeight="1">
      <c r="A238" s="48">
        <v>654</v>
      </c>
      <c r="B238" s="24" t="s">
        <v>26</v>
      </c>
      <c r="C238" s="24" t="s">
        <v>357</v>
      </c>
      <c r="D238" s="25" t="s">
        <v>326</v>
      </c>
      <c r="E238" s="28">
        <v>0.105241</v>
      </c>
      <c r="F238" s="29">
        <v>0.79983300000000002</v>
      </c>
    </row>
    <row r="239" spans="1:6" ht="14.25" customHeight="1">
      <c r="A239" s="48">
        <v>655</v>
      </c>
      <c r="B239" s="24" t="s">
        <v>26</v>
      </c>
      <c r="C239" s="24" t="s">
        <v>357</v>
      </c>
      <c r="D239" s="25" t="s">
        <v>326</v>
      </c>
      <c r="E239" s="28">
        <v>0.41367599999999999</v>
      </c>
      <c r="F239" s="29">
        <v>3.7727210000000002</v>
      </c>
    </row>
    <row r="240" spans="1:6" ht="14.25" customHeight="1">
      <c r="A240" s="48">
        <v>656</v>
      </c>
      <c r="B240" s="24" t="s">
        <v>132</v>
      </c>
      <c r="C240" s="24" t="s">
        <v>372</v>
      </c>
      <c r="D240" s="25" t="s">
        <v>326</v>
      </c>
      <c r="E240" s="28">
        <v>0.36784699999999998</v>
      </c>
      <c r="F240" s="29">
        <v>2.795636</v>
      </c>
    </row>
    <row r="241" spans="1:6" ht="14.25" customHeight="1">
      <c r="A241" s="48">
        <v>657</v>
      </c>
      <c r="B241" s="24" t="s">
        <v>96</v>
      </c>
      <c r="C241" s="24" t="s">
        <v>348</v>
      </c>
      <c r="D241" s="25" t="s">
        <v>37</v>
      </c>
      <c r="E241" s="28">
        <v>0.169627</v>
      </c>
      <c r="F241" s="29">
        <v>1.5470010000000001</v>
      </c>
    </row>
    <row r="242" spans="1:6" ht="14.25" customHeight="1">
      <c r="A242" s="48">
        <v>658</v>
      </c>
      <c r="B242" s="24" t="s">
        <v>27</v>
      </c>
      <c r="C242" s="24" t="s">
        <v>343</v>
      </c>
      <c r="D242" s="25" t="s">
        <v>326</v>
      </c>
      <c r="E242" s="28">
        <v>0.17666999999999999</v>
      </c>
      <c r="F242" s="29">
        <v>1.342692</v>
      </c>
    </row>
    <row r="243" spans="1:6" ht="14.25" customHeight="1">
      <c r="A243" s="48">
        <v>659</v>
      </c>
      <c r="B243" s="24" t="s">
        <v>27</v>
      </c>
      <c r="C243" s="24" t="s">
        <v>343</v>
      </c>
      <c r="D243" s="25" t="s">
        <v>326</v>
      </c>
      <c r="E243" s="28">
        <v>7.162E-3</v>
      </c>
      <c r="F243" s="29">
        <v>5.4431E-2</v>
      </c>
    </row>
    <row r="244" spans="1:6" ht="14.25" customHeight="1">
      <c r="A244" s="49">
        <v>660</v>
      </c>
      <c r="B244" s="28" t="s">
        <v>27</v>
      </c>
      <c r="C244" s="24" t="s">
        <v>343</v>
      </c>
      <c r="D244" s="25" t="s">
        <v>326</v>
      </c>
      <c r="E244" s="28">
        <v>6.8826999999999999E-2</v>
      </c>
      <c r="F244" s="29">
        <v>0.62769799999999998</v>
      </c>
    </row>
    <row r="245" spans="1:6" ht="14.25" customHeight="1">
      <c r="A245" s="48">
        <v>666</v>
      </c>
      <c r="B245" s="24" t="s">
        <v>66</v>
      </c>
      <c r="C245" s="24" t="s">
        <v>356</v>
      </c>
      <c r="D245" s="25" t="s">
        <v>53</v>
      </c>
      <c r="E245" s="28">
        <v>4.4762000000000003E-2</v>
      </c>
      <c r="F245" s="29">
        <v>0.40823199999999998</v>
      </c>
    </row>
    <row r="246" spans="1:6" ht="14.25" customHeight="1">
      <c r="A246" s="48">
        <v>669</v>
      </c>
      <c r="B246" s="24" t="s">
        <v>107</v>
      </c>
      <c r="C246" s="24" t="s">
        <v>355</v>
      </c>
      <c r="D246" s="25" t="s">
        <v>31</v>
      </c>
      <c r="E246" s="28">
        <v>0.171959</v>
      </c>
      <c r="F246" s="29">
        <v>1.5682659999999999</v>
      </c>
    </row>
    <row r="247" spans="1:6" ht="14.25" customHeight="1">
      <c r="A247" s="48">
        <v>670</v>
      </c>
      <c r="B247" s="24" t="s">
        <v>30</v>
      </c>
      <c r="C247" s="24" t="s">
        <v>349</v>
      </c>
      <c r="D247" s="25" t="s">
        <v>31</v>
      </c>
      <c r="E247" s="28">
        <v>0.86135499999999998</v>
      </c>
      <c r="F247" s="29">
        <v>7.8555529999999996</v>
      </c>
    </row>
    <row r="248" spans="1:6" ht="14.25" customHeight="1">
      <c r="A248" s="49">
        <v>673</v>
      </c>
      <c r="B248" s="28" t="s">
        <v>116</v>
      </c>
      <c r="C248" s="28" t="s">
        <v>364</v>
      </c>
      <c r="D248" s="25" t="s">
        <v>89</v>
      </c>
      <c r="E248" s="28">
        <v>1.4037000000000001E-2</v>
      </c>
      <c r="F248" s="29">
        <v>9.6016000000000004E-2</v>
      </c>
    </row>
    <row r="249" spans="1:6" ht="14.25" customHeight="1">
      <c r="A249" s="48">
        <v>675</v>
      </c>
      <c r="B249" s="24" t="s">
        <v>107</v>
      </c>
      <c r="C249" s="24" t="s">
        <v>355</v>
      </c>
      <c r="D249" s="25" t="s">
        <v>31</v>
      </c>
      <c r="E249" s="28">
        <v>9.6289E-2</v>
      </c>
      <c r="F249" s="29">
        <v>0.87815299999999996</v>
      </c>
    </row>
    <row r="250" spans="1:6" ht="14.25" customHeight="1">
      <c r="A250" s="48">
        <v>676</v>
      </c>
      <c r="B250" s="24" t="s">
        <v>116</v>
      </c>
      <c r="C250" s="24" t="s">
        <v>364</v>
      </c>
      <c r="D250" s="25" t="s">
        <v>89</v>
      </c>
      <c r="E250" s="28">
        <v>1.5406E-2</v>
      </c>
      <c r="F250" s="29">
        <v>0.105378</v>
      </c>
    </row>
    <row r="251" spans="1:6" ht="14.25" customHeight="1">
      <c r="A251" s="49">
        <v>680</v>
      </c>
      <c r="B251" s="28" t="s">
        <v>116</v>
      </c>
      <c r="C251" s="24" t="s">
        <v>364</v>
      </c>
      <c r="D251" s="25" t="s">
        <v>89</v>
      </c>
      <c r="E251" s="28">
        <v>1.9893999999999998E-2</v>
      </c>
      <c r="F251" s="29">
        <v>0.105838</v>
      </c>
    </row>
    <row r="252" spans="1:6" ht="14.25" customHeight="1">
      <c r="A252" s="48">
        <v>681</v>
      </c>
      <c r="B252" s="24" t="s">
        <v>132</v>
      </c>
      <c r="C252" s="24" t="s">
        <v>372</v>
      </c>
      <c r="D252" s="25" t="s">
        <v>326</v>
      </c>
      <c r="E252" s="28">
        <v>0.350937</v>
      </c>
      <c r="F252" s="29">
        <v>3.200542</v>
      </c>
    </row>
    <row r="253" spans="1:6" ht="14.25" customHeight="1">
      <c r="A253" s="48">
        <v>683</v>
      </c>
      <c r="B253" s="24" t="s">
        <v>88</v>
      </c>
      <c r="C253" s="24" t="s">
        <v>361</v>
      </c>
      <c r="D253" s="25" t="s">
        <v>89</v>
      </c>
      <c r="E253" s="28">
        <v>0.103419</v>
      </c>
      <c r="F253" s="29">
        <v>0.78598400000000002</v>
      </c>
    </row>
    <row r="254" spans="1:6" ht="14.25" customHeight="1">
      <c r="A254" s="48">
        <v>684</v>
      </c>
      <c r="B254" s="24" t="s">
        <v>92</v>
      </c>
      <c r="C254" s="24" t="s">
        <v>359</v>
      </c>
      <c r="D254" s="25" t="s">
        <v>93</v>
      </c>
      <c r="E254" s="28">
        <v>0.293354</v>
      </c>
      <c r="F254" s="29">
        <v>2.2294930000000002</v>
      </c>
    </row>
    <row r="255" spans="1:6" ht="14.25" customHeight="1">
      <c r="A255" s="48">
        <v>685</v>
      </c>
      <c r="B255" s="24" t="s">
        <v>92</v>
      </c>
      <c r="C255" s="24" t="s">
        <v>359</v>
      </c>
      <c r="D255" s="25" t="s">
        <v>93</v>
      </c>
      <c r="E255" s="28">
        <v>0.18385599999999999</v>
      </c>
      <c r="F255" s="29">
        <v>1.3973040000000001</v>
      </c>
    </row>
    <row r="256" spans="1:6" ht="14.25" customHeight="1">
      <c r="A256" s="48">
        <v>686</v>
      </c>
      <c r="B256" s="24" t="s">
        <v>92</v>
      </c>
      <c r="C256" s="24" t="s">
        <v>359</v>
      </c>
      <c r="D256" s="25" t="s">
        <v>93</v>
      </c>
      <c r="E256" s="28">
        <v>0.12235799999999999</v>
      </c>
      <c r="F256" s="29">
        <v>0.92992300000000006</v>
      </c>
    </row>
    <row r="257" spans="1:6" ht="14.25" customHeight="1">
      <c r="A257" s="48">
        <v>690</v>
      </c>
      <c r="B257" s="24" t="s">
        <v>168</v>
      </c>
      <c r="C257" s="24" t="s">
        <v>347</v>
      </c>
      <c r="D257" s="25" t="s">
        <v>169</v>
      </c>
      <c r="E257" s="28">
        <v>1.2104E-2</v>
      </c>
      <c r="F257" s="29">
        <v>6.4392000000000005E-2</v>
      </c>
    </row>
    <row r="258" spans="1:6" ht="14.25" customHeight="1">
      <c r="A258" s="49">
        <v>691</v>
      </c>
      <c r="B258" s="28" t="s">
        <v>108</v>
      </c>
      <c r="C258" s="24" t="s">
        <v>360</v>
      </c>
      <c r="D258" s="25" t="s">
        <v>89</v>
      </c>
      <c r="E258" s="28">
        <v>1.0893999999999999E-2</v>
      </c>
      <c r="F258" s="29">
        <v>8.2795999999999995E-2</v>
      </c>
    </row>
    <row r="259" spans="1:6" ht="14.25" customHeight="1">
      <c r="A259" s="48">
        <v>692</v>
      </c>
      <c r="B259" s="24" t="s">
        <v>60</v>
      </c>
      <c r="C259" s="24" t="s">
        <v>398</v>
      </c>
      <c r="D259" s="25" t="s">
        <v>398</v>
      </c>
      <c r="E259" s="28">
        <v>0.23542199999999999</v>
      </c>
      <c r="F259" s="29">
        <v>2.147049</v>
      </c>
    </row>
    <row r="260" spans="1:6" ht="14.25" customHeight="1">
      <c r="A260" s="48">
        <v>693</v>
      </c>
      <c r="B260" s="24" t="s">
        <v>132</v>
      </c>
      <c r="C260" s="24" t="s">
        <v>372</v>
      </c>
      <c r="D260" s="25" t="s">
        <v>326</v>
      </c>
      <c r="E260" s="28">
        <v>0.25783099999999998</v>
      </c>
      <c r="F260" s="29">
        <v>2.3514189999999999</v>
      </c>
    </row>
    <row r="261" spans="1:6" ht="14.25" customHeight="1">
      <c r="A261" s="48">
        <v>694</v>
      </c>
      <c r="B261" s="24" t="s">
        <v>60</v>
      </c>
      <c r="C261" s="24" t="s">
        <v>398</v>
      </c>
      <c r="D261" s="25" t="s">
        <v>398</v>
      </c>
      <c r="E261" s="28">
        <v>0.350937</v>
      </c>
      <c r="F261" s="29">
        <v>3.200542</v>
      </c>
    </row>
    <row r="262" spans="1:6" ht="14.25" customHeight="1">
      <c r="A262" s="48">
        <v>696</v>
      </c>
      <c r="B262" s="24" t="s">
        <v>107</v>
      </c>
      <c r="C262" s="24" t="s">
        <v>355</v>
      </c>
      <c r="D262" s="25" t="s">
        <v>31</v>
      </c>
      <c r="E262" s="28">
        <v>0.31830999999999998</v>
      </c>
      <c r="F262" s="29">
        <v>2.9029859999999998</v>
      </c>
    </row>
    <row r="263" spans="1:6" ht="14.25" customHeight="1">
      <c r="A263" s="48">
        <v>697</v>
      </c>
      <c r="B263" s="24" t="s">
        <v>333</v>
      </c>
      <c r="C263" s="24" t="s">
        <v>374</v>
      </c>
      <c r="D263" s="25" t="s">
        <v>375</v>
      </c>
      <c r="E263" s="28">
        <v>5.0930000000000003E-2</v>
      </c>
      <c r="F263" s="29">
        <v>0.80672500000000003</v>
      </c>
    </row>
    <row r="264" spans="1:6" ht="14.25" customHeight="1">
      <c r="A264" s="48">
        <v>698</v>
      </c>
      <c r="B264" s="24" t="s">
        <v>60</v>
      </c>
      <c r="C264" s="24" t="s">
        <v>398</v>
      </c>
      <c r="D264" s="25" t="s">
        <v>398</v>
      </c>
      <c r="E264" s="28">
        <v>3.8993E-2</v>
      </c>
      <c r="F264" s="29">
        <v>0.86096499999999998</v>
      </c>
    </row>
    <row r="265" spans="1:6" ht="14.25" customHeight="1">
      <c r="A265" s="48">
        <v>699</v>
      </c>
      <c r="B265" s="24" t="s">
        <v>22</v>
      </c>
      <c r="C265" s="24" t="s">
        <v>345</v>
      </c>
      <c r="D265" s="25" t="s">
        <v>20</v>
      </c>
      <c r="E265" s="28">
        <v>8.149E-3</v>
      </c>
      <c r="F265" s="29">
        <v>0.153196</v>
      </c>
    </row>
    <row r="266" spans="1:6" ht="14.25" customHeight="1">
      <c r="A266" s="49">
        <v>700</v>
      </c>
      <c r="B266" s="28" t="s">
        <v>116</v>
      </c>
      <c r="C266" s="28" t="s">
        <v>364</v>
      </c>
      <c r="D266" s="25" t="s">
        <v>89</v>
      </c>
      <c r="E266" s="28">
        <v>1.1490999999999999E-2</v>
      </c>
      <c r="F266" s="29">
        <v>0.328183</v>
      </c>
    </row>
    <row r="267" spans="1:6" ht="14.25" customHeight="1">
      <c r="A267" s="48">
        <v>701</v>
      </c>
      <c r="B267" s="24" t="s">
        <v>26</v>
      </c>
      <c r="C267" s="24" t="s">
        <v>357</v>
      </c>
      <c r="D267" s="25" t="s">
        <v>326</v>
      </c>
      <c r="E267" s="28">
        <v>2.1517999999999999E-2</v>
      </c>
      <c r="F267" s="29">
        <v>0.74365300000000001</v>
      </c>
    </row>
    <row r="268" spans="1:6" ht="14.25" customHeight="1">
      <c r="A268" s="49">
        <v>702</v>
      </c>
      <c r="B268" s="28" t="s">
        <v>168</v>
      </c>
      <c r="C268" s="28" t="s">
        <v>347</v>
      </c>
      <c r="D268" s="25" t="s">
        <v>169</v>
      </c>
      <c r="E268" s="28">
        <v>8.149E-3</v>
      </c>
      <c r="F268" s="29">
        <v>0.16525599999999999</v>
      </c>
    </row>
    <row r="269" spans="1:6" ht="14.25" customHeight="1">
      <c r="A269" s="49">
        <v>703</v>
      </c>
      <c r="B269" s="28" t="s">
        <v>376</v>
      </c>
      <c r="C269" s="28" t="s">
        <v>377</v>
      </c>
      <c r="D269" s="25" t="s">
        <v>378</v>
      </c>
      <c r="E269" s="28">
        <v>1.2104E-2</v>
      </c>
      <c r="F269" s="29">
        <v>0.46962500000000001</v>
      </c>
    </row>
    <row r="270" spans="1:6" ht="14.25" customHeight="1">
      <c r="A270" s="65">
        <v>703</v>
      </c>
      <c r="B270" s="66" t="s">
        <v>376</v>
      </c>
      <c r="C270" s="48" t="s">
        <v>377</v>
      </c>
      <c r="D270" s="24" t="s">
        <v>378</v>
      </c>
      <c r="E270" s="27">
        <v>1.2104E-2</v>
      </c>
      <c r="F270" s="27">
        <v>0.46962500000000001</v>
      </c>
    </row>
    <row r="271" spans="1:6" ht="14.25" customHeight="1">
      <c r="A271" s="48">
        <v>704</v>
      </c>
      <c r="B271" s="24" t="s">
        <v>32</v>
      </c>
      <c r="C271" s="24" t="s">
        <v>371</v>
      </c>
      <c r="D271" s="25" t="s">
        <v>33</v>
      </c>
      <c r="E271" s="28">
        <v>1.9893999999999998E-2</v>
      </c>
      <c r="F271" s="29">
        <v>1.3941969999999999</v>
      </c>
    </row>
    <row r="272" spans="1:6" ht="14.25" customHeight="1">
      <c r="A272" s="65">
        <v>704</v>
      </c>
      <c r="B272" s="66" t="s">
        <v>32</v>
      </c>
      <c r="C272" s="48" t="s">
        <v>371</v>
      </c>
      <c r="D272" s="24" t="s">
        <v>33</v>
      </c>
      <c r="E272" s="27">
        <v>1.9893999999999998E-2</v>
      </c>
      <c r="F272" s="27">
        <v>1.3941969999999999</v>
      </c>
    </row>
    <row r="273" spans="1:6" ht="14.25" customHeight="1">
      <c r="A273" s="48">
        <v>705</v>
      </c>
      <c r="B273" s="24" t="s">
        <v>22</v>
      </c>
      <c r="C273" s="24" t="s">
        <v>345</v>
      </c>
      <c r="D273" s="25" t="s">
        <v>20</v>
      </c>
      <c r="E273" s="28">
        <v>1.6839E-2</v>
      </c>
      <c r="F273" s="29">
        <v>0.82172299999999998</v>
      </c>
    </row>
    <row r="274" spans="1:6" ht="14.25" customHeight="1">
      <c r="A274" s="65">
        <v>705</v>
      </c>
      <c r="B274" s="66" t="s">
        <v>22</v>
      </c>
      <c r="C274" s="48" t="s">
        <v>345</v>
      </c>
      <c r="D274" s="24" t="s">
        <v>20</v>
      </c>
      <c r="E274" s="27">
        <v>1.6839E-2</v>
      </c>
      <c r="F274" s="27">
        <v>0.82172299999999998</v>
      </c>
    </row>
    <row r="275" spans="1:6" ht="14.25" customHeight="1">
      <c r="A275" s="48">
        <v>706</v>
      </c>
      <c r="B275" s="24" t="s">
        <v>24</v>
      </c>
      <c r="C275" s="24" t="s">
        <v>351</v>
      </c>
      <c r="D275" s="25" t="s">
        <v>326</v>
      </c>
      <c r="E275" s="28">
        <v>1.2732E-2</v>
      </c>
      <c r="F275" s="29">
        <v>0.68500300000000003</v>
      </c>
    </row>
    <row r="276" spans="1:6" ht="14.25" customHeight="1">
      <c r="A276" s="65">
        <v>706</v>
      </c>
      <c r="B276" s="66" t="s">
        <v>24</v>
      </c>
      <c r="C276" s="48" t="s">
        <v>351</v>
      </c>
      <c r="D276" s="24" t="s">
        <v>326</v>
      </c>
      <c r="E276" s="27">
        <v>1.2732E-2</v>
      </c>
      <c r="F276" s="27">
        <v>0.68500300000000003</v>
      </c>
    </row>
    <row r="277" spans="1:6" ht="14.25" customHeight="1">
      <c r="A277" s="48" t="s">
        <v>78</v>
      </c>
      <c r="B277" s="24" t="s">
        <v>35</v>
      </c>
      <c r="C277" s="24" t="s">
        <v>368</v>
      </c>
      <c r="D277" s="25" t="s">
        <v>326</v>
      </c>
      <c r="E277" s="28">
        <v>5.4821000000000002E-2</v>
      </c>
      <c r="F277" s="29">
        <v>0.49996699999999999</v>
      </c>
    </row>
    <row r="278" spans="1:6" ht="14.25" customHeight="1">
      <c r="A278" s="48" t="s">
        <v>79</v>
      </c>
      <c r="B278" s="24" t="s">
        <v>35</v>
      </c>
      <c r="C278" s="24" t="s">
        <v>368</v>
      </c>
      <c r="D278" s="25" t="s">
        <v>326</v>
      </c>
      <c r="E278" s="28">
        <v>6.7353999999999997E-2</v>
      </c>
      <c r="F278" s="29">
        <v>0.61427200000000004</v>
      </c>
    </row>
    <row r="279" spans="1:6" ht="14.25" customHeight="1">
      <c r="A279" s="48" t="s">
        <v>80</v>
      </c>
      <c r="B279" s="24" t="s">
        <v>35</v>
      </c>
      <c r="C279" s="24" t="s">
        <v>368</v>
      </c>
      <c r="D279" s="25" t="s">
        <v>326</v>
      </c>
      <c r="E279" s="28">
        <v>0.105241</v>
      </c>
      <c r="F279" s="29">
        <v>0.95979999999999999</v>
      </c>
    </row>
    <row r="280" spans="1:6" ht="14.25" customHeight="1">
      <c r="A280" s="48" t="s">
        <v>81</v>
      </c>
      <c r="B280" s="24" t="s">
        <v>132</v>
      </c>
      <c r="C280" s="24" t="s">
        <v>372</v>
      </c>
      <c r="D280" s="25" t="s">
        <v>326</v>
      </c>
      <c r="E280" s="28">
        <v>0.108934</v>
      </c>
      <c r="F280" s="29">
        <v>0.99347399999999997</v>
      </c>
    </row>
    <row r="281" spans="1:6" ht="14.25" customHeight="1">
      <c r="A281" s="49" t="s">
        <v>328</v>
      </c>
      <c r="B281" s="28" t="s">
        <v>27</v>
      </c>
      <c r="C281" s="28" t="s">
        <v>343</v>
      </c>
      <c r="D281" s="25" t="s">
        <v>326</v>
      </c>
      <c r="E281" s="28">
        <v>1.9106999999999999E-2</v>
      </c>
      <c r="F281" s="29">
        <v>0.26901999999999998</v>
      </c>
    </row>
    <row r="282" spans="1:6" ht="14.25" customHeight="1">
      <c r="A282" s="48" t="s">
        <v>99</v>
      </c>
      <c r="B282" s="24" t="s">
        <v>26</v>
      </c>
      <c r="C282" s="24" t="s">
        <v>357</v>
      </c>
      <c r="D282" s="25" t="s">
        <v>326</v>
      </c>
      <c r="E282" s="28">
        <v>1.5406E-2</v>
      </c>
      <c r="F282" s="29">
        <v>0.117087</v>
      </c>
    </row>
    <row r="283" spans="1:6" ht="14.25" customHeight="1">
      <c r="A283" s="48" t="s">
        <v>102</v>
      </c>
      <c r="B283" s="24" t="s">
        <v>100</v>
      </c>
      <c r="C283" s="24" t="s">
        <v>334</v>
      </c>
      <c r="D283" s="25" t="s">
        <v>101</v>
      </c>
      <c r="E283" s="28">
        <v>8.6660000000000001E-3</v>
      </c>
      <c r="F283" s="29">
        <v>3.9516999999999997E-2</v>
      </c>
    </row>
    <row r="284" spans="1:6" ht="14.25" customHeight="1">
      <c r="A284" s="48" t="s">
        <v>103</v>
      </c>
      <c r="B284" s="24" t="s">
        <v>100</v>
      </c>
      <c r="C284" s="24" t="s">
        <v>334</v>
      </c>
      <c r="D284" s="25" t="s">
        <v>101</v>
      </c>
      <c r="E284" s="28">
        <v>8.149E-3</v>
      </c>
      <c r="F284" s="29">
        <v>3.7157999999999997E-2</v>
      </c>
    </row>
    <row r="285" spans="1:6" ht="14.25" customHeight="1">
      <c r="A285" s="48" t="s">
        <v>104</v>
      </c>
      <c r="B285" s="24" t="s">
        <v>100</v>
      </c>
      <c r="C285" s="24" t="s">
        <v>334</v>
      </c>
      <c r="D285" s="25" t="s">
        <v>101</v>
      </c>
      <c r="E285" s="28">
        <v>1.2732E-2</v>
      </c>
      <c r="F285" s="29">
        <v>5.806E-2</v>
      </c>
    </row>
    <row r="286" spans="1:6" ht="14.25" customHeight="1">
      <c r="A286" s="48" t="s">
        <v>114</v>
      </c>
      <c r="B286" s="24" t="s">
        <v>112</v>
      </c>
      <c r="C286" s="24" t="s">
        <v>366</v>
      </c>
      <c r="D286" s="25" t="s">
        <v>113</v>
      </c>
      <c r="E286" s="28">
        <v>2.3205E-2</v>
      </c>
      <c r="F286" s="29">
        <v>8.8178000000000006E-2</v>
      </c>
    </row>
    <row r="287" spans="1:6" ht="14.25" customHeight="1">
      <c r="A287" s="49" t="s">
        <v>115</v>
      </c>
      <c r="B287" s="28" t="s">
        <v>94</v>
      </c>
      <c r="C287" s="28" t="s">
        <v>358</v>
      </c>
      <c r="D287" s="25" t="s">
        <v>95</v>
      </c>
      <c r="E287" s="28">
        <v>1.0312999999999999E-2</v>
      </c>
      <c r="F287" s="29">
        <v>2.3514E-2</v>
      </c>
    </row>
    <row r="288" spans="1:6" ht="14.25" customHeight="1">
      <c r="A288" s="48" t="s">
        <v>329</v>
      </c>
      <c r="B288" s="24" t="s">
        <v>59</v>
      </c>
      <c r="C288" s="24" t="s">
        <v>338</v>
      </c>
      <c r="D288" s="25" t="s">
        <v>326</v>
      </c>
      <c r="E288" s="28">
        <v>0.155972</v>
      </c>
      <c r="F288" s="29">
        <v>3.2941250000000002</v>
      </c>
    </row>
    <row r="289" spans="1:6" ht="14.25" customHeight="1">
      <c r="A289" s="48" t="s">
        <v>119</v>
      </c>
      <c r="B289" s="24" t="s">
        <v>116</v>
      </c>
      <c r="C289" s="24" t="s">
        <v>364</v>
      </c>
      <c r="D289" s="25" t="s">
        <v>89</v>
      </c>
      <c r="E289" s="28">
        <v>8.149E-3</v>
      </c>
      <c r="F289" s="29">
        <v>3.7157999999999997E-2</v>
      </c>
    </row>
    <row r="290" spans="1:6" ht="14.25" customHeight="1">
      <c r="A290" s="48" t="s">
        <v>131</v>
      </c>
      <c r="B290" s="24" t="s">
        <v>26</v>
      </c>
      <c r="C290" s="24" t="s">
        <v>357</v>
      </c>
      <c r="D290" s="25" t="s">
        <v>326</v>
      </c>
      <c r="E290" s="28">
        <v>1.2732E-2</v>
      </c>
      <c r="F290" s="29">
        <v>0.116119</v>
      </c>
    </row>
    <row r="291" spans="1:6" ht="14.25" customHeight="1">
      <c r="A291" s="48" t="s">
        <v>136</v>
      </c>
      <c r="B291" s="24" t="s">
        <v>110</v>
      </c>
      <c r="C291" s="24" t="s">
        <v>354</v>
      </c>
      <c r="D291" s="25" t="s">
        <v>42</v>
      </c>
      <c r="E291" s="28">
        <v>2.7701E-2</v>
      </c>
      <c r="F291" s="29">
        <v>0.25263200000000002</v>
      </c>
    </row>
    <row r="292" spans="1:6" ht="14.25" customHeight="1">
      <c r="A292" s="48" t="s">
        <v>137</v>
      </c>
      <c r="B292" s="24" t="s">
        <v>110</v>
      </c>
      <c r="C292" s="24" t="s">
        <v>354</v>
      </c>
      <c r="D292" s="25" t="s">
        <v>42</v>
      </c>
      <c r="E292" s="28">
        <v>1.5406E-2</v>
      </c>
      <c r="F292" s="29">
        <v>0.14050499999999999</v>
      </c>
    </row>
    <row r="293" spans="1:6" ht="14.25" customHeight="1">
      <c r="A293" s="48" t="s">
        <v>149</v>
      </c>
      <c r="B293" s="24" t="s">
        <v>38</v>
      </c>
      <c r="C293" s="24" t="s">
        <v>383</v>
      </c>
      <c r="D293" s="25" t="s">
        <v>39</v>
      </c>
      <c r="E293" s="28">
        <v>7.6470000000000002E-3</v>
      </c>
      <c r="F293" s="29">
        <v>6.9744E-2</v>
      </c>
    </row>
    <row r="294" spans="1:6" ht="14.25" customHeight="1">
      <c r="A294" s="48" t="s">
        <v>151</v>
      </c>
      <c r="B294" s="24" t="s">
        <v>35</v>
      </c>
      <c r="C294" s="24" t="s">
        <v>368</v>
      </c>
      <c r="D294" s="25" t="s">
        <v>326</v>
      </c>
      <c r="E294" s="28">
        <v>2.1517999999999999E-2</v>
      </c>
      <c r="F294" s="29">
        <v>0.196242</v>
      </c>
    </row>
    <row r="295" spans="1:6" ht="14.25" customHeight="1">
      <c r="A295" s="48" t="s">
        <v>153</v>
      </c>
      <c r="B295" s="24" t="s">
        <v>132</v>
      </c>
      <c r="C295" s="24" t="s">
        <v>372</v>
      </c>
      <c r="D295" s="25" t="s">
        <v>326</v>
      </c>
      <c r="E295" s="28">
        <v>1.7579000000000001E-2</v>
      </c>
      <c r="F295" s="29">
        <v>0.120238</v>
      </c>
    </row>
    <row r="296" spans="1:6" ht="14.25" customHeight="1">
      <c r="A296" s="48" t="s">
        <v>172</v>
      </c>
      <c r="B296" s="24" t="s">
        <v>92</v>
      </c>
      <c r="C296" s="24" t="s">
        <v>359</v>
      </c>
      <c r="D296" s="25" t="s">
        <v>93</v>
      </c>
      <c r="E296" s="28">
        <v>1.8335000000000001E-2</v>
      </c>
      <c r="F296" s="29">
        <v>0.13934299999999999</v>
      </c>
    </row>
    <row r="297" spans="1:6" ht="14.25" customHeight="1">
      <c r="A297" s="48" t="s">
        <v>173</v>
      </c>
      <c r="B297" s="24" t="s">
        <v>92</v>
      </c>
      <c r="C297" s="24" t="s">
        <v>359</v>
      </c>
      <c r="D297" s="25" t="s">
        <v>93</v>
      </c>
      <c r="E297" s="28">
        <v>5.2211E-2</v>
      </c>
      <c r="F297" s="29">
        <v>0.39680199999999999</v>
      </c>
    </row>
    <row r="298" spans="1:6" ht="14.25" customHeight="1">
      <c r="A298" s="48" t="s">
        <v>176</v>
      </c>
      <c r="B298" s="24" t="s">
        <v>117</v>
      </c>
      <c r="C298" s="24" t="s">
        <v>337</v>
      </c>
      <c r="D298" s="25" t="s">
        <v>326</v>
      </c>
      <c r="E298" s="28">
        <v>0.31197599999999998</v>
      </c>
      <c r="F298" s="29">
        <v>2.8452169999999999</v>
      </c>
    </row>
    <row r="299" spans="1:6" ht="14.25" customHeight="1">
      <c r="A299" s="48" t="s">
        <v>182</v>
      </c>
      <c r="B299" s="24" t="s">
        <v>181</v>
      </c>
      <c r="C299" s="24" t="s">
        <v>336</v>
      </c>
      <c r="D299" s="25" t="s">
        <v>113</v>
      </c>
      <c r="E299" s="28">
        <v>9.7479999999999997E-3</v>
      </c>
      <c r="F299" s="29">
        <v>3.7043E-2</v>
      </c>
    </row>
    <row r="300" spans="1:6" ht="14.25" customHeight="1">
      <c r="A300" s="48" t="s">
        <v>186</v>
      </c>
      <c r="B300" s="24" t="s">
        <v>107</v>
      </c>
      <c r="C300" s="24" t="s">
        <v>355</v>
      </c>
      <c r="D300" s="25" t="s">
        <v>31</v>
      </c>
      <c r="E300" s="28">
        <v>0.103419</v>
      </c>
      <c r="F300" s="29">
        <v>0.94318000000000002</v>
      </c>
    </row>
    <row r="301" spans="1:6" ht="14.25" customHeight="1">
      <c r="A301" s="48" t="s">
        <v>188</v>
      </c>
      <c r="B301" s="24" t="s">
        <v>32</v>
      </c>
      <c r="C301" s="24" t="s">
        <v>371</v>
      </c>
      <c r="D301" s="25" t="s">
        <v>33</v>
      </c>
      <c r="E301" s="28">
        <v>8.149E-3</v>
      </c>
      <c r="F301" s="29">
        <v>7.4315999999999993E-2</v>
      </c>
    </row>
    <row r="302" spans="1:6" ht="14.25" customHeight="1">
      <c r="A302" s="48" t="s">
        <v>189</v>
      </c>
      <c r="B302" s="24" t="s">
        <v>32</v>
      </c>
      <c r="C302" s="24" t="s">
        <v>371</v>
      </c>
      <c r="D302" s="25" t="s">
        <v>33</v>
      </c>
      <c r="E302" s="28">
        <v>7.162E-3</v>
      </c>
      <c r="F302" s="29">
        <v>6.5317E-2</v>
      </c>
    </row>
    <row r="303" spans="1:6" ht="14.25" customHeight="1">
      <c r="A303" s="48" t="s">
        <v>192</v>
      </c>
      <c r="B303" s="24" t="s">
        <v>191</v>
      </c>
      <c r="C303" s="24" t="s">
        <v>352</v>
      </c>
      <c r="D303" s="25" t="s">
        <v>130</v>
      </c>
      <c r="E303" s="28">
        <v>8.6660000000000001E-3</v>
      </c>
      <c r="F303" s="29">
        <v>1.9758000000000001E-2</v>
      </c>
    </row>
    <row r="304" spans="1:6" ht="14.25" customHeight="1">
      <c r="A304" s="49" t="s">
        <v>193</v>
      </c>
      <c r="B304" s="28" t="s">
        <v>27</v>
      </c>
      <c r="C304" s="28" t="s">
        <v>343</v>
      </c>
      <c r="D304" s="25" t="s">
        <v>326</v>
      </c>
      <c r="E304" s="28">
        <v>2.4955000000000001E-2</v>
      </c>
      <c r="F304" s="29">
        <v>0.17069599999999999</v>
      </c>
    </row>
    <row r="305" spans="1:6" ht="14.25" customHeight="1">
      <c r="A305" s="48" t="s">
        <v>196</v>
      </c>
      <c r="B305" s="24" t="s">
        <v>26</v>
      </c>
      <c r="C305" s="24" t="s">
        <v>357</v>
      </c>
      <c r="D305" s="25" t="s">
        <v>326</v>
      </c>
      <c r="E305" s="28">
        <v>1.2104E-2</v>
      </c>
      <c r="F305" s="29">
        <v>0.110386</v>
      </c>
    </row>
    <row r="306" spans="1:6" ht="14.25" customHeight="1">
      <c r="A306" s="48" t="s">
        <v>197</v>
      </c>
      <c r="B306" s="24" t="s">
        <v>26</v>
      </c>
      <c r="C306" s="24" t="s">
        <v>357</v>
      </c>
      <c r="D306" s="25" t="s">
        <v>326</v>
      </c>
      <c r="E306" s="28">
        <v>3.2594999999999999E-2</v>
      </c>
      <c r="F306" s="29">
        <v>0.32203799999999999</v>
      </c>
    </row>
    <row r="307" spans="1:6" ht="14.25" customHeight="1">
      <c r="A307" s="48" t="s">
        <v>198</v>
      </c>
      <c r="B307" s="24" t="s">
        <v>38</v>
      </c>
      <c r="C307" s="24" t="s">
        <v>365</v>
      </c>
      <c r="D307" s="25" t="s">
        <v>39</v>
      </c>
      <c r="E307" s="28">
        <v>1.9893999999999998E-2</v>
      </c>
      <c r="F307" s="29">
        <v>0.151197</v>
      </c>
    </row>
    <row r="308" spans="1:6" ht="14.25" customHeight="1">
      <c r="A308" s="48" t="s">
        <v>202</v>
      </c>
      <c r="B308" s="24" t="s">
        <v>26</v>
      </c>
      <c r="C308" s="24" t="s">
        <v>357</v>
      </c>
      <c r="D308" s="25" t="s">
        <v>326</v>
      </c>
      <c r="E308" s="28">
        <v>7.3339000000000001E-2</v>
      </c>
      <c r="F308" s="29">
        <v>0.668848</v>
      </c>
    </row>
    <row r="309" spans="1:6" ht="14.25" customHeight="1">
      <c r="A309" s="48" t="s">
        <v>204</v>
      </c>
      <c r="B309" s="24" t="s">
        <v>26</v>
      </c>
      <c r="C309" s="24" t="s">
        <v>357</v>
      </c>
      <c r="D309" s="25" t="s">
        <v>326</v>
      </c>
      <c r="E309" s="28">
        <v>1.4714E-2</v>
      </c>
      <c r="F309" s="29">
        <v>0.134191</v>
      </c>
    </row>
    <row r="310" spans="1:6" ht="14.25" customHeight="1">
      <c r="A310" s="48" t="s">
        <v>205</v>
      </c>
      <c r="B310" s="24" t="s">
        <v>26</v>
      </c>
      <c r="C310" s="24" t="s">
        <v>357</v>
      </c>
      <c r="D310" s="25" t="s">
        <v>326</v>
      </c>
      <c r="E310" s="28">
        <v>1.5406E-2</v>
      </c>
      <c r="F310" s="29">
        <v>0.14050499999999999</v>
      </c>
    </row>
    <row r="311" spans="1:6" ht="14.25" customHeight="1">
      <c r="A311" s="48" t="s">
        <v>210</v>
      </c>
      <c r="B311" s="24" t="s">
        <v>22</v>
      </c>
      <c r="C311" s="24" t="s">
        <v>345</v>
      </c>
      <c r="D311" s="25" t="s">
        <v>20</v>
      </c>
      <c r="E311" s="28">
        <v>6.0232000000000001E-2</v>
      </c>
      <c r="F311" s="29">
        <v>0.45776499999999998</v>
      </c>
    </row>
    <row r="312" spans="1:6" ht="14.25" customHeight="1">
      <c r="A312" s="48" t="s">
        <v>211</v>
      </c>
      <c r="B312" s="24" t="s">
        <v>22</v>
      </c>
      <c r="C312" s="24" t="s">
        <v>345</v>
      </c>
      <c r="D312" s="25" t="s">
        <v>20</v>
      </c>
      <c r="E312" s="28">
        <v>5.3508E-2</v>
      </c>
      <c r="F312" s="29">
        <v>0.40666000000000002</v>
      </c>
    </row>
    <row r="313" spans="1:6" ht="14.25" customHeight="1">
      <c r="A313" s="48" t="s">
        <v>212</v>
      </c>
      <c r="B313" s="24" t="s">
        <v>22</v>
      </c>
      <c r="C313" s="24" t="s">
        <v>345</v>
      </c>
      <c r="D313" s="25" t="s">
        <v>20</v>
      </c>
      <c r="E313" s="28">
        <v>2.4955000000000001E-2</v>
      </c>
      <c r="F313" s="29">
        <v>0.189662</v>
      </c>
    </row>
    <row r="314" spans="1:6" ht="14.25" customHeight="1">
      <c r="A314" s="48" t="s">
        <v>213</v>
      </c>
      <c r="B314" s="24" t="s">
        <v>22</v>
      </c>
      <c r="C314" s="24" t="s">
        <v>345</v>
      </c>
      <c r="D314" s="25" t="s">
        <v>20</v>
      </c>
      <c r="E314" s="28">
        <v>4.1252999999999998E-2</v>
      </c>
      <c r="F314" s="29">
        <v>0.37622699999999998</v>
      </c>
    </row>
    <row r="315" spans="1:6" ht="14.25" customHeight="1">
      <c r="A315" s="48" t="s">
        <v>214</v>
      </c>
      <c r="B315" s="24" t="s">
        <v>22</v>
      </c>
      <c r="C315" s="24" t="s">
        <v>345</v>
      </c>
      <c r="D315" s="25" t="s">
        <v>20</v>
      </c>
      <c r="E315" s="28">
        <v>1.6839E-2</v>
      </c>
      <c r="F315" s="29">
        <v>0.15356800000000001</v>
      </c>
    </row>
    <row r="316" spans="1:6" ht="14.25" customHeight="1">
      <c r="A316" s="48" t="s">
        <v>215</v>
      </c>
      <c r="B316" s="24" t="s">
        <v>22</v>
      </c>
      <c r="C316" s="24" t="s">
        <v>345</v>
      </c>
      <c r="D316" s="25" t="s">
        <v>20</v>
      </c>
      <c r="E316" s="28">
        <v>7.6470000000000002E-3</v>
      </c>
      <c r="F316" s="29">
        <v>6.9744E-2</v>
      </c>
    </row>
    <row r="317" spans="1:6" ht="14.25" customHeight="1">
      <c r="A317" s="48" t="s">
        <v>216</v>
      </c>
      <c r="B317" s="24" t="s">
        <v>22</v>
      </c>
      <c r="C317" s="24" t="s">
        <v>345</v>
      </c>
      <c r="D317" s="25" t="s">
        <v>20</v>
      </c>
      <c r="E317" s="28">
        <v>6.0232000000000001E-2</v>
      </c>
      <c r="F317" s="29">
        <v>0.54931799999999997</v>
      </c>
    </row>
    <row r="318" spans="1:6" ht="14.25" customHeight="1">
      <c r="A318" s="48" t="s">
        <v>217</v>
      </c>
      <c r="B318" s="24" t="s">
        <v>22</v>
      </c>
      <c r="C318" s="24" t="s">
        <v>345</v>
      </c>
      <c r="D318" s="25" t="s">
        <v>20</v>
      </c>
      <c r="E318" s="28">
        <v>2.4072E-2</v>
      </c>
      <c r="F318" s="29">
        <v>0.21953800000000001</v>
      </c>
    </row>
    <row r="319" spans="1:6" ht="14.25" customHeight="1">
      <c r="A319" s="48" t="s">
        <v>331</v>
      </c>
      <c r="B319" s="24" t="s">
        <v>22</v>
      </c>
      <c r="C319" s="24" t="s">
        <v>345</v>
      </c>
      <c r="D319" s="25" t="s">
        <v>20</v>
      </c>
      <c r="E319" s="28">
        <v>1.2732E-2</v>
      </c>
      <c r="F319" s="67">
        <v>9.6763199999999994E-2</v>
      </c>
    </row>
    <row r="320" spans="1:6" ht="14.25" customHeight="1">
      <c r="A320" s="48" t="s">
        <v>220</v>
      </c>
      <c r="B320" s="24" t="s">
        <v>27</v>
      </c>
      <c r="C320" s="24" t="s">
        <v>343</v>
      </c>
      <c r="D320" s="25" t="s">
        <v>326</v>
      </c>
      <c r="E320" s="28">
        <v>3.8993E-2</v>
      </c>
      <c r="F320" s="29">
        <v>0.266712</v>
      </c>
    </row>
    <row r="321" spans="1:6" ht="14.25" customHeight="1">
      <c r="A321" s="48" t="s">
        <v>221</v>
      </c>
      <c r="B321" s="24" t="s">
        <v>27</v>
      </c>
      <c r="C321" s="24" t="s">
        <v>343</v>
      </c>
      <c r="D321" s="25" t="s">
        <v>326</v>
      </c>
      <c r="E321" s="28">
        <v>1.6839E-2</v>
      </c>
      <c r="F321" s="29">
        <v>0.115176</v>
      </c>
    </row>
    <row r="322" spans="1:6" ht="14.25" customHeight="1">
      <c r="A322" s="48" t="s">
        <v>227</v>
      </c>
      <c r="B322" s="24" t="s">
        <v>22</v>
      </c>
      <c r="C322" s="24" t="s">
        <v>345</v>
      </c>
      <c r="D322" s="25" t="s">
        <v>20</v>
      </c>
      <c r="E322" s="28">
        <v>0.103419</v>
      </c>
      <c r="F322" s="29">
        <v>0.78598400000000002</v>
      </c>
    </row>
    <row r="323" spans="1:6" ht="14.25" customHeight="1">
      <c r="A323" s="48" t="s">
        <v>228</v>
      </c>
      <c r="B323" s="24" t="s">
        <v>22</v>
      </c>
      <c r="C323" s="24" t="s">
        <v>345</v>
      </c>
      <c r="D323" s="25" t="s">
        <v>20</v>
      </c>
      <c r="E323" s="28">
        <v>6.5897999999999998E-2</v>
      </c>
      <c r="F323" s="29">
        <v>0.50082599999999999</v>
      </c>
    </row>
    <row r="324" spans="1:6" ht="14.25" customHeight="1">
      <c r="A324" s="48" t="s">
        <v>232</v>
      </c>
      <c r="B324" s="24" t="s">
        <v>60</v>
      </c>
      <c r="C324" s="24" t="s">
        <v>398</v>
      </c>
      <c r="D324" s="25" t="s">
        <v>398</v>
      </c>
      <c r="E324" s="28">
        <v>2.9610999999999998E-2</v>
      </c>
      <c r="F324" s="29">
        <v>0.22504199999999999</v>
      </c>
    </row>
    <row r="325" spans="1:6" ht="14.25" customHeight="1">
      <c r="A325" s="48" t="s">
        <v>233</v>
      </c>
      <c r="B325" s="24" t="s">
        <v>60</v>
      </c>
      <c r="C325" s="24" t="s">
        <v>398</v>
      </c>
      <c r="D325" s="25" t="s">
        <v>398</v>
      </c>
      <c r="E325" s="28">
        <v>0.140765</v>
      </c>
      <c r="F325" s="29">
        <v>1.0698110000000001</v>
      </c>
    </row>
    <row r="326" spans="1:6" ht="14.25" customHeight="1">
      <c r="A326" s="48" t="s">
        <v>236</v>
      </c>
      <c r="B326" s="24" t="s">
        <v>107</v>
      </c>
      <c r="C326" s="24" t="s">
        <v>355</v>
      </c>
      <c r="D326" s="25" t="s">
        <v>31</v>
      </c>
      <c r="E326" s="28">
        <v>1.8335000000000001E-2</v>
      </c>
      <c r="F326" s="29">
        <v>0.13934299999999999</v>
      </c>
    </row>
    <row r="327" spans="1:6" ht="14.25" customHeight="1">
      <c r="A327" s="49" t="s">
        <v>237</v>
      </c>
      <c r="B327" s="28" t="s">
        <v>168</v>
      </c>
      <c r="C327" s="28" t="s">
        <v>347</v>
      </c>
      <c r="D327" s="25" t="s">
        <v>169</v>
      </c>
      <c r="E327" s="28">
        <v>7.162E-3</v>
      </c>
      <c r="F327" s="29">
        <v>3.2659000000000001E-2</v>
      </c>
    </row>
    <row r="328" spans="1:6" ht="14.25" customHeight="1">
      <c r="A328" s="48" t="s">
        <v>237</v>
      </c>
      <c r="B328" s="24" t="s">
        <v>168</v>
      </c>
      <c r="C328" s="24" t="s">
        <v>347</v>
      </c>
      <c r="D328" s="25" t="s">
        <v>169</v>
      </c>
      <c r="E328" s="28">
        <v>7.162E-3</v>
      </c>
      <c r="F328" s="29">
        <v>3.2659000000000001E-2</v>
      </c>
    </row>
    <row r="329" spans="1:6" ht="14.25" customHeight="1">
      <c r="A329" s="48" t="s">
        <v>239</v>
      </c>
      <c r="B329" s="24" t="s">
        <v>38</v>
      </c>
      <c r="C329" s="24" t="s">
        <v>365</v>
      </c>
      <c r="D329" s="25" t="s">
        <v>39</v>
      </c>
      <c r="E329" s="28">
        <v>0.31830999999999998</v>
      </c>
      <c r="F329" s="29">
        <v>2.9029859999999998</v>
      </c>
    </row>
    <row r="330" spans="1:6" ht="14.25" customHeight="1">
      <c r="A330" s="49" t="s">
        <v>240</v>
      </c>
      <c r="B330" s="28" t="s">
        <v>26</v>
      </c>
      <c r="C330" s="28" t="s">
        <v>357</v>
      </c>
      <c r="D330" s="25" t="s">
        <v>326</v>
      </c>
      <c r="E330" s="28">
        <v>3.4664E-2</v>
      </c>
      <c r="F330" s="29">
        <v>0.26344600000000001</v>
      </c>
    </row>
    <row r="331" spans="1:6" ht="14.25" customHeight="1">
      <c r="A331" s="48" t="s">
        <v>241</v>
      </c>
      <c r="B331" s="24" t="s">
        <v>30</v>
      </c>
      <c r="C331" s="24" t="s">
        <v>349</v>
      </c>
      <c r="D331" s="25" t="s">
        <v>31</v>
      </c>
      <c r="E331" s="28">
        <v>0.155972</v>
      </c>
      <c r="F331" s="29">
        <v>1.422463</v>
      </c>
    </row>
    <row r="332" spans="1:6" ht="14.25" customHeight="1">
      <c r="A332" s="48" t="s">
        <v>245</v>
      </c>
      <c r="B332" s="24" t="s">
        <v>27</v>
      </c>
      <c r="C332" s="24" t="s">
        <v>343</v>
      </c>
      <c r="D332" s="25" t="s">
        <v>326</v>
      </c>
      <c r="E332" s="28">
        <v>0.42831799999999998</v>
      </c>
      <c r="F332" s="29">
        <v>3.2552150000000002</v>
      </c>
    </row>
    <row r="333" spans="1:6" ht="14.25" customHeight="1">
      <c r="A333" s="48" t="s">
        <v>246</v>
      </c>
      <c r="B333" s="24" t="s">
        <v>27</v>
      </c>
      <c r="C333" s="24" t="s">
        <v>343</v>
      </c>
      <c r="D333" s="25" t="s">
        <v>326</v>
      </c>
      <c r="E333" s="28">
        <v>0.65091200000000005</v>
      </c>
      <c r="F333" s="29">
        <v>4.94693</v>
      </c>
    </row>
    <row r="334" spans="1:6" ht="14.25" customHeight="1">
      <c r="A334" s="49" t="s">
        <v>247</v>
      </c>
      <c r="B334" s="28" t="s">
        <v>27</v>
      </c>
      <c r="C334" s="28" t="s">
        <v>343</v>
      </c>
      <c r="D334" s="25" t="s">
        <v>326</v>
      </c>
      <c r="E334" s="28">
        <v>3.7886999999999997E-2</v>
      </c>
      <c r="F334" s="29">
        <v>0.28793999999999997</v>
      </c>
    </row>
    <row r="335" spans="1:6" ht="14.25" customHeight="1">
      <c r="A335" s="49" t="s">
        <v>248</v>
      </c>
      <c r="B335" s="28" t="s">
        <v>27</v>
      </c>
      <c r="C335" s="28" t="s">
        <v>343</v>
      </c>
      <c r="D335" s="25" t="s">
        <v>326</v>
      </c>
      <c r="E335" s="28">
        <v>1.6839E-2</v>
      </c>
      <c r="F335" s="29">
        <v>0.127973</v>
      </c>
    </row>
    <row r="336" spans="1:6" ht="14.25" customHeight="1">
      <c r="A336" s="48" t="s">
        <v>249</v>
      </c>
      <c r="B336" s="24" t="s">
        <v>27</v>
      </c>
      <c r="C336" s="24" t="s">
        <v>343</v>
      </c>
      <c r="D336" s="25" t="s">
        <v>326</v>
      </c>
      <c r="E336" s="28">
        <v>0.108934</v>
      </c>
      <c r="F336" s="29">
        <v>0.99347399999999997</v>
      </c>
    </row>
    <row r="337" spans="1:6" ht="14.25" customHeight="1">
      <c r="A337" s="49" t="s">
        <v>250</v>
      </c>
      <c r="B337" s="28" t="s">
        <v>27</v>
      </c>
      <c r="C337" s="28" t="s">
        <v>343</v>
      </c>
      <c r="D337" s="25" t="s">
        <v>326</v>
      </c>
      <c r="E337" s="28">
        <v>3.1584000000000001E-2</v>
      </c>
      <c r="F337" s="29">
        <v>0.288049</v>
      </c>
    </row>
    <row r="338" spans="1:6" ht="14.25" customHeight="1">
      <c r="A338" s="48" t="s">
        <v>58</v>
      </c>
      <c r="B338" s="24" t="s">
        <v>32</v>
      </c>
      <c r="C338" s="24" t="s">
        <v>371</v>
      </c>
      <c r="D338" s="25" t="s">
        <v>33</v>
      </c>
      <c r="E338" s="28">
        <v>8.149E-3</v>
      </c>
      <c r="F338" s="29">
        <v>7.4315999999999993E-2</v>
      </c>
    </row>
    <row r="339" spans="1:6" ht="14.25" customHeight="1">
      <c r="A339" s="49" t="s">
        <v>254</v>
      </c>
      <c r="B339" s="28" t="s">
        <v>108</v>
      </c>
      <c r="C339" s="24" t="s">
        <v>360</v>
      </c>
      <c r="D339" s="25" t="s">
        <v>89</v>
      </c>
      <c r="E339" s="28">
        <v>1.4037000000000001E-2</v>
      </c>
      <c r="F339" s="29">
        <v>0.106685</v>
      </c>
    </row>
    <row r="340" spans="1:6" ht="14.25" customHeight="1">
      <c r="A340" s="49" t="s">
        <v>255</v>
      </c>
      <c r="B340" s="28" t="s">
        <v>108</v>
      </c>
      <c r="C340" s="28" t="s">
        <v>360</v>
      </c>
      <c r="D340" s="25" t="s">
        <v>89</v>
      </c>
      <c r="E340" s="28">
        <v>1.4037000000000001E-2</v>
      </c>
      <c r="F340" s="29">
        <v>0.106685</v>
      </c>
    </row>
    <row r="341" spans="1:6" ht="14.25" customHeight="1">
      <c r="A341" s="49" t="s">
        <v>256</v>
      </c>
      <c r="B341" s="28" t="s">
        <v>108</v>
      </c>
      <c r="C341" s="28" t="s">
        <v>360</v>
      </c>
      <c r="D341" s="25" t="s">
        <v>89</v>
      </c>
      <c r="E341" s="28">
        <v>8.6660000000000001E-3</v>
      </c>
      <c r="F341" s="29">
        <v>6.5861000000000003E-2</v>
      </c>
    </row>
    <row r="342" spans="1:6" ht="14.25" customHeight="1">
      <c r="A342" s="49" t="s">
        <v>257</v>
      </c>
      <c r="B342" s="28" t="s">
        <v>108</v>
      </c>
      <c r="C342" s="28" t="s">
        <v>360</v>
      </c>
      <c r="D342" s="25" t="s">
        <v>89</v>
      </c>
      <c r="E342" s="28">
        <v>1.2732E-2</v>
      </c>
      <c r="F342" s="29">
        <v>9.6766000000000005E-2</v>
      </c>
    </row>
    <row r="343" spans="1:6" ht="14.25" customHeight="1">
      <c r="A343" s="48" t="s">
        <v>64</v>
      </c>
      <c r="B343" s="24" t="s">
        <v>62</v>
      </c>
      <c r="C343" s="24" t="s">
        <v>327</v>
      </c>
      <c r="D343" s="25" t="s">
        <v>63</v>
      </c>
      <c r="E343" s="28">
        <v>7.162E-3</v>
      </c>
      <c r="F343" s="29">
        <v>4.3545E-2</v>
      </c>
    </row>
    <row r="344" spans="1:6" ht="14.25" customHeight="1">
      <c r="A344" s="48" t="s">
        <v>65</v>
      </c>
      <c r="B344" s="24" t="s">
        <v>62</v>
      </c>
      <c r="C344" s="24" t="s">
        <v>327</v>
      </c>
      <c r="D344" s="25" t="s">
        <v>63</v>
      </c>
      <c r="E344" s="28">
        <v>1.9893999999999998E-2</v>
      </c>
      <c r="F344" s="29">
        <v>0.120958</v>
      </c>
    </row>
    <row r="345" spans="1:6" ht="14.25" customHeight="1">
      <c r="A345" s="48" t="s">
        <v>71</v>
      </c>
      <c r="B345" s="24" t="s">
        <v>30</v>
      </c>
      <c r="C345" s="24" t="s">
        <v>349</v>
      </c>
      <c r="D345" s="25" t="s">
        <v>31</v>
      </c>
      <c r="E345" s="28">
        <v>4.3576999999999998E-2</v>
      </c>
      <c r="F345" s="29">
        <v>0.33118199999999998</v>
      </c>
    </row>
    <row r="346" spans="1:6" ht="14.25" customHeight="1">
      <c r="A346" s="48" t="s">
        <v>74</v>
      </c>
      <c r="B346" s="24" t="s">
        <v>35</v>
      </c>
      <c r="C346" s="24" t="s">
        <v>368</v>
      </c>
      <c r="D346" s="25" t="s">
        <v>326</v>
      </c>
      <c r="E346" s="28">
        <v>2.8648E-2</v>
      </c>
      <c r="F346" s="29">
        <v>0.217724</v>
      </c>
    </row>
    <row r="347" spans="1:6" ht="14.25" customHeight="1">
      <c r="E347" s="63">
        <f>SUM(E2:E346)</f>
        <v>36.145481999999944</v>
      </c>
      <c r="F347" s="63">
        <f>SUM(F2:F346)</f>
        <v>325.4109671999999</v>
      </c>
    </row>
    <row r="348" spans="1:6" ht="14.25" customHeight="1"/>
    <row r="349" spans="1:6" ht="14.25" customHeight="1"/>
    <row r="350" spans="1:6" ht="14.25" customHeight="1"/>
    <row r="351" spans="1:6" ht="14.25" customHeight="1"/>
    <row r="352" spans="1:6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BA12-EAF6-41E1-B78C-71C7B79A0CD9}">
  <dimension ref="A1:M100"/>
  <sheetViews>
    <sheetView zoomScale="70" zoomScaleNormal="70" workbookViewId="0">
      <selection activeCell="E2" sqref="E2"/>
    </sheetView>
  </sheetViews>
  <sheetFormatPr baseColWidth="10" defaultColWidth="8.88671875" defaultRowHeight="14.4"/>
  <cols>
    <col min="1" max="1" width="17.88671875" style="69" bestFit="1" customWidth="1"/>
    <col min="2" max="2" width="19.77734375" style="69" bestFit="1" customWidth="1"/>
    <col min="3" max="3" width="17.44140625" style="69" bestFit="1" customWidth="1"/>
    <col min="4" max="4" width="10" style="69" customWidth="1"/>
    <col min="5" max="5" width="15.109375" style="69" customWidth="1"/>
    <col min="6" max="6" width="10.88671875" style="69" customWidth="1"/>
    <col min="7" max="7" width="14.33203125" style="69" customWidth="1"/>
    <col min="8" max="8" width="10.109375" style="69" customWidth="1"/>
    <col min="9" max="9" width="9.33203125" style="69" customWidth="1"/>
    <col min="10" max="10" width="10.6640625" style="69" customWidth="1"/>
    <col min="11" max="11" width="9.33203125" style="69" bestFit="1" customWidth="1"/>
    <col min="12" max="12" width="11.6640625" style="69" customWidth="1"/>
    <col min="13" max="13" width="104.6640625" style="69" customWidth="1"/>
    <col min="14" max="16384" width="8.88671875" style="69"/>
  </cols>
  <sheetData>
    <row r="1" spans="1:13" ht="31.2">
      <c r="A1" s="70" t="s">
        <v>1</v>
      </c>
      <c r="B1" s="70" t="s">
        <v>2</v>
      </c>
      <c r="C1" s="70" t="s">
        <v>260</v>
      </c>
      <c r="D1" s="70" t="s">
        <v>262</v>
      </c>
      <c r="E1" s="70" t="s">
        <v>261</v>
      </c>
      <c r="F1" s="70" t="s">
        <v>265</v>
      </c>
      <c r="G1" s="70" t="s">
        <v>266</v>
      </c>
      <c r="H1" s="70" t="s">
        <v>267</v>
      </c>
      <c r="I1" s="70" t="s">
        <v>268</v>
      </c>
      <c r="J1" s="70" t="s">
        <v>269</v>
      </c>
      <c r="K1" s="70" t="s">
        <v>270</v>
      </c>
      <c r="L1" s="70" t="s">
        <v>271</v>
      </c>
      <c r="M1" s="70" t="s">
        <v>272</v>
      </c>
    </row>
    <row r="2" spans="1:13" ht="45.6">
      <c r="A2" s="71" t="s">
        <v>26</v>
      </c>
      <c r="B2" s="71" t="s">
        <v>357</v>
      </c>
      <c r="C2" s="72">
        <v>56</v>
      </c>
      <c r="D2" s="73">
        <v>4.5160669999999987</v>
      </c>
      <c r="E2" s="73">
        <v>40.039528999999987</v>
      </c>
      <c r="F2" s="74">
        <v>0.16231884057971013</v>
      </c>
      <c r="G2" s="71">
        <v>3</v>
      </c>
      <c r="H2" s="74">
        <v>1</v>
      </c>
      <c r="I2" s="74">
        <v>4.1666666666666671E-2</v>
      </c>
      <c r="J2" s="73">
        <v>4.5160669999999987</v>
      </c>
      <c r="K2" s="74">
        <v>0.12494139654853678</v>
      </c>
      <c r="L2" s="75">
        <v>32.892690379491356</v>
      </c>
      <c r="M2" s="71" t="s">
        <v>407</v>
      </c>
    </row>
    <row r="3" spans="1:13" ht="15.6">
      <c r="A3" s="71" t="s">
        <v>107</v>
      </c>
      <c r="B3" s="71" t="s">
        <v>355</v>
      </c>
      <c r="C3" s="72">
        <v>21</v>
      </c>
      <c r="D3" s="73">
        <v>5.617509000000001</v>
      </c>
      <c r="E3" s="73">
        <v>51.046146000000007</v>
      </c>
      <c r="F3" s="74">
        <v>6.0869565217391307E-2</v>
      </c>
      <c r="G3" s="71">
        <v>1</v>
      </c>
      <c r="H3" s="74">
        <v>0.33333333333333326</v>
      </c>
      <c r="I3" s="74">
        <v>1.388888888888889E-2</v>
      </c>
      <c r="J3" s="73">
        <v>5.617509000000001</v>
      </c>
      <c r="K3" s="74">
        <v>0.15541386334258872</v>
      </c>
      <c r="L3" s="75">
        <v>23.017231744886892</v>
      </c>
      <c r="M3" s="71" t="s">
        <v>109</v>
      </c>
    </row>
    <row r="4" spans="1:13" ht="45.6">
      <c r="A4" s="71" t="s">
        <v>27</v>
      </c>
      <c r="B4" s="71" t="s">
        <v>343</v>
      </c>
      <c r="C4" s="72">
        <v>22</v>
      </c>
      <c r="D4" s="73">
        <v>3.112269</v>
      </c>
      <c r="E4" s="73">
        <v>25.185472000000001</v>
      </c>
      <c r="F4" s="74">
        <v>6.3768115942028983E-2</v>
      </c>
      <c r="G4" s="71">
        <v>2</v>
      </c>
      <c r="H4" s="74">
        <v>0.66666666666666652</v>
      </c>
      <c r="I4" s="74">
        <v>2.777777777777778E-2</v>
      </c>
      <c r="J4" s="73">
        <v>3.112269</v>
      </c>
      <c r="K4" s="74">
        <v>8.6103956228886377E-2</v>
      </c>
      <c r="L4" s="75">
        <v>17.764984994869316</v>
      </c>
      <c r="M4" s="71" t="s">
        <v>406</v>
      </c>
    </row>
    <row r="5" spans="1:13" ht="30.6">
      <c r="A5" s="71" t="s">
        <v>30</v>
      </c>
      <c r="B5" s="71" t="s">
        <v>349</v>
      </c>
      <c r="C5" s="72">
        <v>11</v>
      </c>
      <c r="D5" s="73">
        <v>3.3869610000000003</v>
      </c>
      <c r="E5" s="73">
        <v>30.616856000000002</v>
      </c>
      <c r="F5" s="74">
        <v>3.1884057971014491E-2</v>
      </c>
      <c r="G5" s="71">
        <v>3</v>
      </c>
      <c r="H5" s="74">
        <v>1</v>
      </c>
      <c r="I5" s="74">
        <v>4.1666666666666671E-2</v>
      </c>
      <c r="J5" s="73">
        <v>3.3869610000000003</v>
      </c>
      <c r="K5" s="74">
        <v>9.3703578223137268E-2</v>
      </c>
      <c r="L5" s="75">
        <v>16.725430286081842</v>
      </c>
      <c r="M5" s="71" t="s">
        <v>407</v>
      </c>
    </row>
    <row r="6" spans="1:13" ht="15.6">
      <c r="A6" s="71" t="s">
        <v>60</v>
      </c>
      <c r="B6" s="71" t="s">
        <v>398</v>
      </c>
      <c r="C6" s="72">
        <v>21</v>
      </c>
      <c r="D6" s="73">
        <v>2.2507229999999998</v>
      </c>
      <c r="E6" s="73">
        <v>20.616525000000003</v>
      </c>
      <c r="F6" s="74">
        <v>6.0869565217391307E-2</v>
      </c>
      <c r="G6" s="71">
        <v>2</v>
      </c>
      <c r="H6" s="74">
        <v>0.66666666666666652</v>
      </c>
      <c r="I6" s="74">
        <v>2.777777777777778E-2</v>
      </c>
      <c r="J6" s="73">
        <v>2.2507229999999998</v>
      </c>
      <c r="K6" s="74">
        <v>6.2268446164309002E-2</v>
      </c>
      <c r="L6" s="75">
        <v>15.09157891594781</v>
      </c>
      <c r="M6" s="71" t="s">
        <v>406</v>
      </c>
    </row>
    <row r="7" spans="1:13" ht="30.6">
      <c r="A7" s="71" t="s">
        <v>22</v>
      </c>
      <c r="B7" s="71" t="s">
        <v>345</v>
      </c>
      <c r="C7" s="72">
        <v>22</v>
      </c>
      <c r="D7" s="73">
        <v>0.76069500000000001</v>
      </c>
      <c r="E7" s="73">
        <v>7.4674911999999987</v>
      </c>
      <c r="F7" s="74">
        <v>6.3768115942028983E-2</v>
      </c>
      <c r="G7" s="71">
        <v>3</v>
      </c>
      <c r="H7" s="74">
        <v>1</v>
      </c>
      <c r="I7" s="74">
        <v>4.1666666666666671E-2</v>
      </c>
      <c r="J7" s="73">
        <v>0.76069500000000001</v>
      </c>
      <c r="K7" s="74">
        <v>2.1045368823688671E-2</v>
      </c>
      <c r="L7" s="75">
        <v>12.648015143238434</v>
      </c>
      <c r="M7" s="71" t="s">
        <v>407</v>
      </c>
    </row>
    <row r="8" spans="1:13" ht="45.6">
      <c r="A8" s="71" t="s">
        <v>35</v>
      </c>
      <c r="B8" s="71" t="s">
        <v>368</v>
      </c>
      <c r="C8" s="72">
        <v>21</v>
      </c>
      <c r="D8" s="73">
        <v>0.90048300000000014</v>
      </c>
      <c r="E8" s="73">
        <v>7.9219110000000006</v>
      </c>
      <c r="F8" s="74">
        <v>6.0869565217391307E-2</v>
      </c>
      <c r="G8" s="71">
        <v>2</v>
      </c>
      <c r="H8" s="74">
        <v>0.66666666666666652</v>
      </c>
      <c r="I8" s="74">
        <v>2.777777777777778E-2</v>
      </c>
      <c r="J8" s="73">
        <v>0.90048300000000014</v>
      </c>
      <c r="K8" s="74">
        <v>2.4912740131671232E-2</v>
      </c>
      <c r="L8" s="75">
        <v>11.356008312684033</v>
      </c>
      <c r="M8" s="71" t="s">
        <v>406</v>
      </c>
    </row>
    <row r="9" spans="1:13" ht="30.6">
      <c r="A9" s="71" t="s">
        <v>38</v>
      </c>
      <c r="B9" s="71" t="s">
        <v>365</v>
      </c>
      <c r="C9" s="72">
        <v>13</v>
      </c>
      <c r="D9" s="73">
        <v>0.89406799999999997</v>
      </c>
      <c r="E9" s="73">
        <v>8.1021850000000004</v>
      </c>
      <c r="F9" s="74">
        <v>3.7681159420289857E-2</v>
      </c>
      <c r="G9" s="71">
        <v>3</v>
      </c>
      <c r="H9" s="74">
        <v>1</v>
      </c>
      <c r="I9" s="74">
        <v>4.1666666666666671E-2</v>
      </c>
      <c r="J9" s="73">
        <v>0.89406799999999997</v>
      </c>
      <c r="K9" s="74">
        <v>2.473526290229025E-2</v>
      </c>
      <c r="L9" s="75">
        <v>10.408308898924677</v>
      </c>
      <c r="M9" s="71" t="s">
        <v>407</v>
      </c>
    </row>
    <row r="10" spans="1:13" ht="30.6">
      <c r="A10" s="71" t="s">
        <v>106</v>
      </c>
      <c r="B10" s="71" t="s">
        <v>342</v>
      </c>
      <c r="C10" s="72">
        <v>4</v>
      </c>
      <c r="D10" s="73">
        <v>2.089156</v>
      </c>
      <c r="E10" s="73">
        <v>19.556341</v>
      </c>
      <c r="F10" s="74">
        <v>1.1594202898550725E-2</v>
      </c>
      <c r="G10" s="71">
        <v>2</v>
      </c>
      <c r="H10" s="74">
        <v>0.66666666666666652</v>
      </c>
      <c r="I10" s="74">
        <v>2.777777777777778E-2</v>
      </c>
      <c r="J10" s="73">
        <v>2.089156</v>
      </c>
      <c r="K10" s="74">
        <v>5.77985375876299E-2</v>
      </c>
      <c r="L10" s="75">
        <v>9.7170518263958421</v>
      </c>
      <c r="M10" s="71" t="s">
        <v>406</v>
      </c>
    </row>
    <row r="11" spans="1:13" ht="30.6">
      <c r="A11" s="71" t="s">
        <v>32</v>
      </c>
      <c r="B11" s="71" t="s">
        <v>371</v>
      </c>
      <c r="C11" s="72">
        <v>13</v>
      </c>
      <c r="D11" s="73">
        <v>0.35742000000000007</v>
      </c>
      <c r="E11" s="73">
        <v>5.6852109999999998</v>
      </c>
      <c r="F11" s="74">
        <v>3.7681159420289857E-2</v>
      </c>
      <c r="G11" s="71">
        <v>3</v>
      </c>
      <c r="H11" s="74">
        <v>1</v>
      </c>
      <c r="I11" s="74">
        <v>4.1666666666666671E-2</v>
      </c>
      <c r="J11" s="73">
        <v>0.35742000000000007</v>
      </c>
      <c r="K11" s="74">
        <v>9.8883727709039842E-3</v>
      </c>
      <c r="L11" s="75">
        <v>8.9236198857860511</v>
      </c>
      <c r="M11" s="71" t="s">
        <v>407</v>
      </c>
    </row>
    <row r="12" spans="1:13" ht="30.6">
      <c r="A12" s="71" t="s">
        <v>132</v>
      </c>
      <c r="B12" s="71" t="s">
        <v>372</v>
      </c>
      <c r="C12" s="72">
        <v>6</v>
      </c>
      <c r="D12" s="73">
        <v>1.170482</v>
      </c>
      <c r="E12" s="73">
        <v>10.075581</v>
      </c>
      <c r="F12" s="74">
        <v>1.7391304347826087E-2</v>
      </c>
      <c r="G12" s="71">
        <v>2</v>
      </c>
      <c r="H12" s="74">
        <v>0.66666666666666652</v>
      </c>
      <c r="I12" s="74">
        <v>2.777777777777778E-2</v>
      </c>
      <c r="J12" s="73">
        <v>1.170482</v>
      </c>
      <c r="K12" s="74">
        <v>3.2382525705425644E-2</v>
      </c>
      <c r="L12" s="75">
        <v>7.7551607831029514</v>
      </c>
      <c r="M12" s="71" t="s">
        <v>406</v>
      </c>
    </row>
    <row r="13" spans="1:13" ht="45.6">
      <c r="A13" s="71" t="s">
        <v>59</v>
      </c>
      <c r="B13" s="71" t="s">
        <v>338</v>
      </c>
      <c r="C13" s="72">
        <v>6</v>
      </c>
      <c r="D13" s="73">
        <v>1.1054189999999999</v>
      </c>
      <c r="E13" s="73">
        <v>11.825422</v>
      </c>
      <c r="F13" s="74">
        <v>1.7391304347826087E-2</v>
      </c>
      <c r="G13" s="71">
        <v>2</v>
      </c>
      <c r="H13" s="74">
        <v>0.66666666666666652</v>
      </c>
      <c r="I13" s="74">
        <v>2.777777777777778E-2</v>
      </c>
      <c r="J13" s="73">
        <v>1.1054189999999999</v>
      </c>
      <c r="K13" s="74">
        <v>3.0582494376475595E-2</v>
      </c>
      <c r="L13" s="75">
        <v>7.575157650207947</v>
      </c>
      <c r="M13" s="71" t="s">
        <v>406</v>
      </c>
    </row>
    <row r="14" spans="1:13" ht="15.6">
      <c r="A14" s="71" t="s">
        <v>138</v>
      </c>
      <c r="B14" s="71" t="s">
        <v>341</v>
      </c>
      <c r="C14" s="72">
        <v>7</v>
      </c>
      <c r="D14" s="73">
        <v>0.77810899999999994</v>
      </c>
      <c r="E14" s="73">
        <v>7.2390440000000007</v>
      </c>
      <c r="F14" s="74">
        <v>2.0289855072463767E-2</v>
      </c>
      <c r="G14" s="71">
        <v>2</v>
      </c>
      <c r="H14" s="74">
        <v>0.66666666666666652</v>
      </c>
      <c r="I14" s="74">
        <v>2.777777777777778E-2</v>
      </c>
      <c r="J14" s="73">
        <v>0.77810899999999994</v>
      </c>
      <c r="K14" s="74">
        <v>2.152714411167625E-2</v>
      </c>
      <c r="L14" s="75">
        <v>6.9594776961917795</v>
      </c>
      <c r="M14" s="71" t="s">
        <v>406</v>
      </c>
    </row>
    <row r="15" spans="1:13" ht="30.6">
      <c r="A15" s="71" t="s">
        <v>41</v>
      </c>
      <c r="B15" s="71" t="s">
        <v>344</v>
      </c>
      <c r="C15" s="72">
        <v>3</v>
      </c>
      <c r="D15" s="73">
        <v>0.765679</v>
      </c>
      <c r="E15" s="73">
        <v>6.9349809999999996</v>
      </c>
      <c r="F15" s="74">
        <v>8.6956521739130436E-3</v>
      </c>
      <c r="G15" s="71">
        <v>2</v>
      </c>
      <c r="H15" s="74">
        <v>0.66666666666666652</v>
      </c>
      <c r="I15" s="74">
        <v>2.777777777777778E-2</v>
      </c>
      <c r="J15" s="73">
        <v>0.765679</v>
      </c>
      <c r="K15" s="74">
        <v>2.1183256042899078E-2</v>
      </c>
      <c r="L15" s="75">
        <v>5.7656685994589907</v>
      </c>
      <c r="M15" s="71" t="s">
        <v>406</v>
      </c>
    </row>
    <row r="16" spans="1:13" ht="45.6">
      <c r="A16" s="71" t="s">
        <v>66</v>
      </c>
      <c r="B16" s="71" t="s">
        <v>356</v>
      </c>
      <c r="C16" s="72">
        <v>7</v>
      </c>
      <c r="D16" s="73">
        <v>0.34252499999999997</v>
      </c>
      <c r="E16" s="73">
        <v>2.8850789999999997</v>
      </c>
      <c r="F16" s="74">
        <v>2.0289855072463767E-2</v>
      </c>
      <c r="G16" s="71">
        <v>2</v>
      </c>
      <c r="H16" s="74">
        <v>0.66666666666666652</v>
      </c>
      <c r="I16" s="74">
        <v>2.777777777777778E-2</v>
      </c>
      <c r="J16" s="73">
        <v>0.34252499999999997</v>
      </c>
      <c r="K16" s="74">
        <v>9.4762880738455766E-3</v>
      </c>
      <c r="L16" s="75">
        <v>5.754392092408712</v>
      </c>
      <c r="M16" s="71" t="s">
        <v>406</v>
      </c>
    </row>
    <row r="17" spans="1:13" ht="45.6">
      <c r="A17" s="71" t="s">
        <v>117</v>
      </c>
      <c r="B17" s="71" t="s">
        <v>337</v>
      </c>
      <c r="C17" s="72">
        <v>5</v>
      </c>
      <c r="D17" s="73">
        <v>1.0171829999999999</v>
      </c>
      <c r="E17" s="73">
        <v>9.1276779999999995</v>
      </c>
      <c r="F17" s="74">
        <v>1.4492753623188406E-2</v>
      </c>
      <c r="G17" s="71">
        <v>1</v>
      </c>
      <c r="H17" s="74">
        <v>0.33333333333333326</v>
      </c>
      <c r="I17" s="74">
        <v>1.388888888888889E-2</v>
      </c>
      <c r="J17" s="73">
        <v>1.0171829999999999</v>
      </c>
      <c r="K17" s="74">
        <v>2.8141359409732038E-2</v>
      </c>
      <c r="L17" s="75">
        <v>5.6523001921809328</v>
      </c>
      <c r="M17" s="71" t="s">
        <v>109</v>
      </c>
    </row>
    <row r="18" spans="1:13" ht="30.6">
      <c r="A18" s="71" t="s">
        <v>92</v>
      </c>
      <c r="B18" s="71" t="s">
        <v>359</v>
      </c>
      <c r="C18" s="72">
        <v>7</v>
      </c>
      <c r="D18" s="73">
        <v>0.69315899999999997</v>
      </c>
      <c r="E18" s="73">
        <v>5.2209830000000013</v>
      </c>
      <c r="F18" s="74">
        <v>2.0289855072463767E-2</v>
      </c>
      <c r="G18" s="71">
        <v>1</v>
      </c>
      <c r="H18" s="74">
        <v>0.33333333333333326</v>
      </c>
      <c r="I18" s="74">
        <v>1.388888888888889E-2</v>
      </c>
      <c r="J18" s="73">
        <v>0.69315899999999997</v>
      </c>
      <c r="K18" s="74">
        <v>1.9176919538657692E-2</v>
      </c>
      <c r="L18" s="75">
        <v>5.3355663500010344</v>
      </c>
      <c r="M18" s="71" t="s">
        <v>109</v>
      </c>
    </row>
    <row r="19" spans="1:13" ht="30.6">
      <c r="A19" s="71" t="s">
        <v>67</v>
      </c>
      <c r="B19" s="71" t="s">
        <v>367</v>
      </c>
      <c r="C19" s="72">
        <v>3</v>
      </c>
      <c r="D19" s="73">
        <v>1.076087</v>
      </c>
      <c r="E19" s="73">
        <v>8.8462449999999997</v>
      </c>
      <c r="F19" s="74">
        <v>8.6956521739130436E-3</v>
      </c>
      <c r="G19" s="71">
        <v>1</v>
      </c>
      <c r="H19" s="74">
        <v>0.33333333333333326</v>
      </c>
      <c r="I19" s="74">
        <v>1.388888888888889E-2</v>
      </c>
      <c r="J19" s="73">
        <v>1.076087</v>
      </c>
      <c r="K19" s="74">
        <v>2.9770995998891367E-2</v>
      </c>
      <c r="L19" s="75">
        <v>5.2355537061693305</v>
      </c>
      <c r="M19" s="71" t="s">
        <v>109</v>
      </c>
    </row>
    <row r="20" spans="1:13" ht="45.6">
      <c r="A20" s="71" t="s">
        <v>19</v>
      </c>
      <c r="B20" s="71" t="s">
        <v>335</v>
      </c>
      <c r="C20" s="72">
        <v>4</v>
      </c>
      <c r="D20" s="73">
        <v>0.41739999999999999</v>
      </c>
      <c r="E20" s="73">
        <v>3.5632700000000002</v>
      </c>
      <c r="F20" s="74">
        <v>1.1594202898550725E-2</v>
      </c>
      <c r="G20" s="71">
        <v>2</v>
      </c>
      <c r="H20" s="74">
        <v>0.66666666666666652</v>
      </c>
      <c r="I20" s="74">
        <v>2.777777777777778E-2</v>
      </c>
      <c r="J20" s="73">
        <v>0.41739999999999999</v>
      </c>
      <c r="K20" s="74">
        <v>1.1547777949122382E-2</v>
      </c>
      <c r="L20" s="75">
        <v>5.0919758625450893</v>
      </c>
      <c r="M20" s="71" t="s">
        <v>406</v>
      </c>
    </row>
    <row r="21" spans="1:13" ht="45.6">
      <c r="A21" s="71" t="s">
        <v>112</v>
      </c>
      <c r="B21" s="71" t="s">
        <v>366</v>
      </c>
      <c r="C21" s="72">
        <v>9</v>
      </c>
      <c r="D21" s="73">
        <v>0.28565999999999997</v>
      </c>
      <c r="E21" s="73">
        <v>1.5434510000000001</v>
      </c>
      <c r="F21" s="74">
        <v>2.6086956521739132E-2</v>
      </c>
      <c r="G21" s="71">
        <v>1</v>
      </c>
      <c r="H21" s="74">
        <v>0.33333333333333326</v>
      </c>
      <c r="I21" s="74">
        <v>1.388888888888889E-2</v>
      </c>
      <c r="J21" s="73">
        <v>0.28565999999999997</v>
      </c>
      <c r="K21" s="74">
        <v>7.9030624076336826E-3</v>
      </c>
      <c r="L21" s="75">
        <v>4.7878907818261709</v>
      </c>
      <c r="M21" s="71" t="s">
        <v>109</v>
      </c>
    </row>
    <row r="22" spans="1:13" ht="30.6">
      <c r="A22" s="71" t="s">
        <v>124</v>
      </c>
      <c r="B22" s="71" t="s">
        <v>340</v>
      </c>
      <c r="C22" s="72">
        <v>1</v>
      </c>
      <c r="D22" s="73">
        <v>1.1071530000000001</v>
      </c>
      <c r="E22" s="73">
        <v>10.097239</v>
      </c>
      <c r="F22" s="74">
        <v>2.8985507246376812E-3</v>
      </c>
      <c r="G22" s="71">
        <v>1</v>
      </c>
      <c r="H22" s="74">
        <v>0.33333333333333326</v>
      </c>
      <c r="I22" s="74">
        <v>1.388888888888889E-2</v>
      </c>
      <c r="J22" s="73">
        <v>1.1071530000000001</v>
      </c>
      <c r="K22" s="74">
        <v>3.0630467177059639E-2</v>
      </c>
      <c r="L22" s="75">
        <v>4.7417906790586208</v>
      </c>
      <c r="M22" s="71" t="s">
        <v>109</v>
      </c>
    </row>
    <row r="23" spans="1:13" ht="30.6">
      <c r="A23" s="71" t="s">
        <v>96</v>
      </c>
      <c r="B23" s="71" t="s">
        <v>97</v>
      </c>
      <c r="C23" s="72">
        <v>6</v>
      </c>
      <c r="D23" s="73">
        <v>8.0698000000000006E-2</v>
      </c>
      <c r="E23" s="73">
        <v>0.42876700000000001</v>
      </c>
      <c r="F23" s="74">
        <v>1.7391304347826087E-2</v>
      </c>
      <c r="G23" s="71">
        <v>2</v>
      </c>
      <c r="H23" s="74">
        <v>0.66666666666666652</v>
      </c>
      <c r="I23" s="74">
        <v>2.777777777777778E-2</v>
      </c>
      <c r="J23" s="73">
        <v>8.0698000000000006E-2</v>
      </c>
      <c r="K23" s="74">
        <v>2.2325888474803018E-3</v>
      </c>
      <c r="L23" s="75">
        <v>4.7401670973084169</v>
      </c>
      <c r="M23" s="71" t="s">
        <v>406</v>
      </c>
    </row>
    <row r="24" spans="1:13" ht="30.6">
      <c r="A24" s="71" t="s">
        <v>116</v>
      </c>
      <c r="B24" s="71" t="s">
        <v>364</v>
      </c>
      <c r="C24" s="72">
        <v>10</v>
      </c>
      <c r="D24" s="73">
        <v>0.12837299999999999</v>
      </c>
      <c r="E24" s="73">
        <v>0.93558300000000005</v>
      </c>
      <c r="F24" s="74">
        <v>2.8985507246376812E-2</v>
      </c>
      <c r="G24" s="71">
        <v>1</v>
      </c>
      <c r="H24" s="74">
        <v>0.33333333333333326</v>
      </c>
      <c r="I24" s="74">
        <v>1.388888888888889E-2</v>
      </c>
      <c r="J24" s="73">
        <v>0.12837299999999999</v>
      </c>
      <c r="K24" s="74">
        <v>3.5515642037917765E-3</v>
      </c>
      <c r="L24" s="75">
        <v>4.6425960339057477</v>
      </c>
      <c r="M24" s="71" t="s">
        <v>109</v>
      </c>
    </row>
    <row r="25" spans="1:13" ht="15.6">
      <c r="A25" s="71" t="s">
        <v>384</v>
      </c>
      <c r="B25" s="71" t="s">
        <v>385</v>
      </c>
      <c r="C25" s="72">
        <v>5</v>
      </c>
      <c r="D25" s="73">
        <v>0.61636599999999997</v>
      </c>
      <c r="E25" s="73">
        <v>6.4738159999999993</v>
      </c>
      <c r="F25" s="74">
        <v>1.4492753623188406E-2</v>
      </c>
      <c r="G25" s="71">
        <v>1</v>
      </c>
      <c r="H25" s="74">
        <v>0.33333333333333326</v>
      </c>
      <c r="I25" s="74">
        <v>1.388888888888889E-2</v>
      </c>
      <c r="J25" s="73">
        <v>0.61636599999999997</v>
      </c>
      <c r="K25" s="74">
        <v>1.7052366323403848E-2</v>
      </c>
      <c r="L25" s="75">
        <v>4.5434008835481148</v>
      </c>
      <c r="M25" s="71" t="s">
        <v>109</v>
      </c>
    </row>
    <row r="26" spans="1:13" ht="30.6">
      <c r="A26" s="71" t="s">
        <v>100</v>
      </c>
      <c r="B26" s="71" t="s">
        <v>334</v>
      </c>
      <c r="C26" s="72">
        <v>5</v>
      </c>
      <c r="D26" s="73">
        <v>5.0428000000000001E-2</v>
      </c>
      <c r="E26" s="73">
        <v>0.22995299999999999</v>
      </c>
      <c r="F26" s="74">
        <v>1.4492753623188406E-2</v>
      </c>
      <c r="G26" s="71">
        <v>2</v>
      </c>
      <c r="H26" s="74">
        <v>0.66666666666666652</v>
      </c>
      <c r="I26" s="74">
        <v>2.777777777777778E-2</v>
      </c>
      <c r="J26" s="73">
        <v>5.0428000000000001E-2</v>
      </c>
      <c r="K26" s="74">
        <v>1.3951397853817526E-3</v>
      </c>
      <c r="L26" s="75">
        <v>4.3665671186347934</v>
      </c>
      <c r="M26" s="71" t="s">
        <v>406</v>
      </c>
    </row>
    <row r="27" spans="1:13" ht="45.6">
      <c r="A27" s="71" t="s">
        <v>96</v>
      </c>
      <c r="B27" s="71" t="s">
        <v>348</v>
      </c>
      <c r="C27" s="72">
        <v>2</v>
      </c>
      <c r="D27" s="73">
        <v>0.31465699999999996</v>
      </c>
      <c r="E27" s="73">
        <v>2.8696739999999998</v>
      </c>
      <c r="F27" s="74">
        <v>5.7971014492753624E-3</v>
      </c>
      <c r="G27" s="71">
        <v>2</v>
      </c>
      <c r="H27" s="74">
        <v>0.66666666666666652</v>
      </c>
      <c r="I27" s="74">
        <v>2.777777777777778E-2</v>
      </c>
      <c r="J27" s="73">
        <v>0.31465699999999996</v>
      </c>
      <c r="K27" s="74">
        <v>8.7052926836056563E-3</v>
      </c>
      <c r="L27" s="75">
        <v>4.2280171910658799</v>
      </c>
      <c r="M27" s="71" t="s">
        <v>406</v>
      </c>
    </row>
    <row r="28" spans="1:13" ht="30.6">
      <c r="A28" s="71" t="s">
        <v>110</v>
      </c>
      <c r="B28" s="71" t="s">
        <v>354</v>
      </c>
      <c r="C28" s="72">
        <v>5</v>
      </c>
      <c r="D28" s="73">
        <v>0.49391299999999994</v>
      </c>
      <c r="E28" s="73">
        <v>4.5044910000000007</v>
      </c>
      <c r="F28" s="74">
        <v>1.4492753623188406E-2</v>
      </c>
      <c r="G28" s="71">
        <v>1</v>
      </c>
      <c r="H28" s="74">
        <v>0.33333333333333326</v>
      </c>
      <c r="I28" s="74">
        <v>1.388888888888889E-2</v>
      </c>
      <c r="J28" s="73">
        <v>0.49391299999999994</v>
      </c>
      <c r="K28" s="74">
        <v>1.3664584691386877E-2</v>
      </c>
      <c r="L28" s="75">
        <v>4.2046227203464177</v>
      </c>
      <c r="M28" s="71" t="s">
        <v>109</v>
      </c>
    </row>
    <row r="29" spans="1:13" ht="30.6">
      <c r="A29" s="71" t="s">
        <v>62</v>
      </c>
      <c r="B29" s="71" t="s">
        <v>327</v>
      </c>
      <c r="C29" s="72">
        <v>4</v>
      </c>
      <c r="D29" s="73">
        <v>6.0988000000000001E-2</v>
      </c>
      <c r="E29" s="73">
        <v>0.370809</v>
      </c>
      <c r="F29" s="74">
        <v>1.1594202898550725E-2</v>
      </c>
      <c r="G29" s="71">
        <v>2</v>
      </c>
      <c r="H29" s="74">
        <v>0.66666666666666652</v>
      </c>
      <c r="I29" s="74">
        <v>2.777777777777778E-2</v>
      </c>
      <c r="J29" s="73">
        <v>6.0988000000000001E-2</v>
      </c>
      <c r="K29" s="74">
        <v>1.6872924809800572E-3</v>
      </c>
      <c r="L29" s="75">
        <v>4.1059273157308569</v>
      </c>
      <c r="M29" s="71" t="s">
        <v>406</v>
      </c>
    </row>
    <row r="30" spans="1:13" ht="30.6">
      <c r="A30" s="71" t="s">
        <v>168</v>
      </c>
      <c r="B30" s="71" t="s">
        <v>347</v>
      </c>
      <c r="C30" s="72">
        <v>8</v>
      </c>
      <c r="D30" s="73">
        <v>0.140296</v>
      </c>
      <c r="E30" s="73">
        <v>0.96256299999999995</v>
      </c>
      <c r="F30" s="74">
        <v>2.318840579710145E-2</v>
      </c>
      <c r="G30" s="71">
        <v>1</v>
      </c>
      <c r="H30" s="74">
        <v>0.33333333333333326</v>
      </c>
      <c r="I30" s="74">
        <v>1.388888888888889E-2</v>
      </c>
      <c r="J30" s="73">
        <v>0.140296</v>
      </c>
      <c r="K30" s="74">
        <v>3.881425623263234E-3</v>
      </c>
      <c r="L30" s="75">
        <v>4.0958720309253573</v>
      </c>
      <c r="M30" s="71" t="s">
        <v>109</v>
      </c>
    </row>
    <row r="31" spans="1:13" ht="15.6">
      <c r="A31" s="71" t="s">
        <v>380</v>
      </c>
      <c r="B31" s="71" t="s">
        <v>379</v>
      </c>
      <c r="C31" s="72">
        <v>4</v>
      </c>
      <c r="D31" s="73">
        <v>0.33137700000000003</v>
      </c>
      <c r="E31" s="73">
        <v>2.8453680000000001</v>
      </c>
      <c r="F31" s="74">
        <v>1.1594202898550725E-2</v>
      </c>
      <c r="G31" s="71">
        <v>1</v>
      </c>
      <c r="H31" s="74">
        <v>0.33333333333333326</v>
      </c>
      <c r="I31" s="74">
        <v>1.388888888888889E-2</v>
      </c>
      <c r="J31" s="73">
        <v>0.33137700000000003</v>
      </c>
      <c r="K31" s="74">
        <v>9.1678677849696411E-3</v>
      </c>
      <c r="L31" s="75">
        <v>3.4650959572409255</v>
      </c>
      <c r="M31" s="71" t="s">
        <v>403</v>
      </c>
    </row>
    <row r="32" spans="1:13" ht="45.6">
      <c r="A32" s="71" t="s">
        <v>24</v>
      </c>
      <c r="B32" s="71" t="s">
        <v>351</v>
      </c>
      <c r="C32" s="72">
        <v>2</v>
      </c>
      <c r="D32" s="73">
        <v>2.5464000000000001E-2</v>
      </c>
      <c r="E32" s="73">
        <v>1.3700060000000001</v>
      </c>
      <c r="F32" s="74">
        <v>5.7971014492753624E-3</v>
      </c>
      <c r="G32" s="71">
        <v>2</v>
      </c>
      <c r="H32" s="74">
        <v>0.66666666666666652</v>
      </c>
      <c r="I32" s="74">
        <v>2.777777777777778E-2</v>
      </c>
      <c r="J32" s="73">
        <v>2.5464000000000001E-2</v>
      </c>
      <c r="K32" s="74">
        <v>7.0448638643136644E-4</v>
      </c>
      <c r="L32" s="75">
        <v>3.4279365613484507</v>
      </c>
      <c r="M32" s="71" t="s">
        <v>405</v>
      </c>
    </row>
    <row r="33" spans="1:13" ht="45.6">
      <c r="A33" s="71" t="s">
        <v>108</v>
      </c>
      <c r="B33" s="71" t="s">
        <v>360</v>
      </c>
      <c r="C33" s="72">
        <v>6</v>
      </c>
      <c r="D33" s="73">
        <v>6.1926000000000002E-2</v>
      </c>
      <c r="E33" s="73">
        <v>0.46709099999999998</v>
      </c>
      <c r="F33" s="74">
        <v>1.7391304347826087E-2</v>
      </c>
      <c r="G33" s="71">
        <v>1</v>
      </c>
      <c r="H33" s="74">
        <v>0.33333333333333326</v>
      </c>
      <c r="I33" s="74">
        <v>1.388888888888889E-2</v>
      </c>
      <c r="J33" s="73">
        <v>6.1926000000000002E-2</v>
      </c>
      <c r="K33" s="74">
        <v>1.7132431654943764E-3</v>
      </c>
      <c r="L33" s="75">
        <v>3.2993436402209353</v>
      </c>
      <c r="M33" s="71" t="s">
        <v>109</v>
      </c>
    </row>
    <row r="34" spans="1:13" ht="45.6">
      <c r="A34" s="71" t="s">
        <v>55</v>
      </c>
      <c r="B34" s="71" t="s">
        <v>325</v>
      </c>
      <c r="C34" s="72">
        <v>2</v>
      </c>
      <c r="D34" s="73">
        <v>0.34448299999999998</v>
      </c>
      <c r="E34" s="73">
        <v>2.677206</v>
      </c>
      <c r="F34" s="74">
        <v>5.7971014492753624E-3</v>
      </c>
      <c r="G34" s="71">
        <v>1</v>
      </c>
      <c r="H34" s="74">
        <v>0.33333333333333326</v>
      </c>
      <c r="I34" s="74">
        <v>1.388888888888889E-2</v>
      </c>
      <c r="J34" s="73">
        <v>0.34448299999999998</v>
      </c>
      <c r="K34" s="74">
        <v>9.5304580528210968E-3</v>
      </c>
      <c r="L34" s="75">
        <v>2.9216448390985352</v>
      </c>
      <c r="M34" s="71" t="s">
        <v>403</v>
      </c>
    </row>
    <row r="35" spans="1:13" ht="30.6">
      <c r="A35" s="71" t="s">
        <v>88</v>
      </c>
      <c r="B35" s="71" t="s">
        <v>361</v>
      </c>
      <c r="C35" s="72">
        <v>3</v>
      </c>
      <c r="D35" s="73">
        <v>0.202541</v>
      </c>
      <c r="E35" s="73">
        <v>1.460275</v>
      </c>
      <c r="F35" s="74">
        <v>8.6956521739130436E-3</v>
      </c>
      <c r="G35" s="71">
        <v>1</v>
      </c>
      <c r="H35" s="74">
        <v>0.33333333333333326</v>
      </c>
      <c r="I35" s="74">
        <v>1.388888888888889E-2</v>
      </c>
      <c r="J35" s="73">
        <v>0.202541</v>
      </c>
      <c r="K35" s="74">
        <v>5.6034942347704753E-3</v>
      </c>
      <c r="L35" s="75">
        <v>2.8188035297572411</v>
      </c>
      <c r="M35" s="71" t="s">
        <v>109</v>
      </c>
    </row>
    <row r="36" spans="1:13" ht="45.6">
      <c r="A36" s="71" t="s">
        <v>50</v>
      </c>
      <c r="B36" s="71" t="s">
        <v>373</v>
      </c>
      <c r="C36" s="72">
        <v>2</v>
      </c>
      <c r="D36" s="73">
        <v>0.30532999999999999</v>
      </c>
      <c r="E36" s="73">
        <v>2.630166</v>
      </c>
      <c r="F36" s="74">
        <v>5.7971014492753624E-3</v>
      </c>
      <c r="G36" s="71">
        <v>1</v>
      </c>
      <c r="H36" s="74">
        <v>0.33333333333333326</v>
      </c>
      <c r="I36" s="74">
        <v>1.388888888888889E-2</v>
      </c>
      <c r="J36" s="73">
        <v>0.30532999999999999</v>
      </c>
      <c r="K36" s="74">
        <v>8.4472521351354503E-3</v>
      </c>
      <c r="L36" s="75">
        <v>2.8133242473299704</v>
      </c>
      <c r="M36" s="71" t="s">
        <v>109</v>
      </c>
    </row>
    <row r="37" spans="1:13" ht="30.6">
      <c r="A37" s="71" t="s">
        <v>127</v>
      </c>
      <c r="B37" s="71" t="s">
        <v>370</v>
      </c>
      <c r="C37" s="72">
        <v>2</v>
      </c>
      <c r="D37" s="73">
        <v>7.5860999999999998E-2</v>
      </c>
      <c r="E37" s="73">
        <v>0.57654500000000009</v>
      </c>
      <c r="F37" s="74">
        <v>5.7971014492753624E-3</v>
      </c>
      <c r="G37" s="71">
        <v>1</v>
      </c>
      <c r="H37" s="74">
        <v>0.33333333333333326</v>
      </c>
      <c r="I37" s="74">
        <v>1.388888888888889E-2</v>
      </c>
      <c r="J37" s="73">
        <v>7.5860999999999998E-2</v>
      </c>
      <c r="K37" s="74">
        <v>2.0987685265892982E-3</v>
      </c>
      <c r="L37" s="75">
        <v>2.1784758864753551</v>
      </c>
      <c r="M37" s="71" t="s">
        <v>109</v>
      </c>
    </row>
    <row r="38" spans="1:13" ht="30.6">
      <c r="A38" s="71" t="s">
        <v>94</v>
      </c>
      <c r="B38" s="71" t="s">
        <v>358</v>
      </c>
      <c r="C38" s="72">
        <v>2</v>
      </c>
      <c r="D38" s="73">
        <v>2.7892E-2</v>
      </c>
      <c r="E38" s="73">
        <v>6.3592999999999997E-2</v>
      </c>
      <c r="F38" s="74">
        <v>5.7971014492753624E-3</v>
      </c>
      <c r="G38" s="71">
        <v>1</v>
      </c>
      <c r="H38" s="74">
        <v>0.33333333333333326</v>
      </c>
      <c r="I38" s="74">
        <v>1.388888888888889E-2</v>
      </c>
      <c r="J38" s="73">
        <v>2.7892E-2</v>
      </c>
      <c r="K38" s="74">
        <v>7.7165937363900695E-4</v>
      </c>
      <c r="L38" s="75">
        <v>2.0457649711803261</v>
      </c>
      <c r="M38" s="71" t="s">
        <v>109</v>
      </c>
    </row>
    <row r="39" spans="1:13" ht="30.6">
      <c r="A39" s="71" t="s">
        <v>191</v>
      </c>
      <c r="B39" s="71" t="s">
        <v>396</v>
      </c>
      <c r="C39" s="72">
        <v>2</v>
      </c>
      <c r="D39" s="73">
        <v>2.5505E-2</v>
      </c>
      <c r="E39" s="73">
        <v>5.8150000000000007E-2</v>
      </c>
      <c r="F39" s="74">
        <v>5.7971014492753624E-3</v>
      </c>
      <c r="G39" s="71">
        <v>1</v>
      </c>
      <c r="H39" s="74">
        <v>0.33333333333333326</v>
      </c>
      <c r="I39" s="74">
        <v>1.388888888888889E-2</v>
      </c>
      <c r="J39" s="73">
        <v>2.5505E-2</v>
      </c>
      <c r="K39" s="74">
        <v>7.0562069140480679E-4</v>
      </c>
      <c r="L39" s="75">
        <v>2.0391611029569061</v>
      </c>
      <c r="M39" s="71" t="s">
        <v>109</v>
      </c>
    </row>
    <row r="40" spans="1:13" ht="15.6">
      <c r="A40" s="71" t="s">
        <v>376</v>
      </c>
      <c r="B40" s="71" t="s">
        <v>377</v>
      </c>
      <c r="C40" s="72">
        <v>2</v>
      </c>
      <c r="D40" s="73">
        <v>2.4208E-2</v>
      </c>
      <c r="E40" s="73">
        <v>0.93925000000000003</v>
      </c>
      <c r="F40" s="74">
        <v>5.7971014492753624E-3</v>
      </c>
      <c r="G40" s="71">
        <v>1</v>
      </c>
      <c r="H40" s="74">
        <v>0.33333333333333326</v>
      </c>
      <c r="I40" s="74">
        <v>1.388888888888889E-2</v>
      </c>
      <c r="J40" s="73">
        <v>2.4208E-2</v>
      </c>
      <c r="K40" s="74">
        <v>6.6973792187914388E-4</v>
      </c>
      <c r="L40" s="75">
        <v>2.0355728260043398</v>
      </c>
      <c r="M40" s="71" t="s">
        <v>109</v>
      </c>
    </row>
    <row r="41" spans="1:13" ht="45.6">
      <c r="A41" s="71" t="s">
        <v>318</v>
      </c>
      <c r="B41" s="71" t="s">
        <v>319</v>
      </c>
      <c r="C41" s="72">
        <v>2</v>
      </c>
      <c r="D41" s="73">
        <v>2.1398E-2</v>
      </c>
      <c r="E41" s="73">
        <v>0.19515299999999999</v>
      </c>
      <c r="F41" s="74">
        <v>5.7971014492753624E-3</v>
      </c>
      <c r="G41" s="71">
        <v>1</v>
      </c>
      <c r="H41" s="74">
        <v>0.33333333333333326</v>
      </c>
      <c r="I41" s="74">
        <v>1.388888888888889E-2</v>
      </c>
      <c r="J41" s="73">
        <v>2.1398E-2</v>
      </c>
      <c r="K41" s="74">
        <v>5.9199653223603434E-4</v>
      </c>
      <c r="L41" s="75">
        <v>2.0277986870400291</v>
      </c>
      <c r="M41" s="71" t="s">
        <v>403</v>
      </c>
    </row>
    <row r="42" spans="1:13" ht="15.6">
      <c r="A42" s="71" t="s">
        <v>38</v>
      </c>
      <c r="B42" s="71" t="s">
        <v>383</v>
      </c>
      <c r="C42" s="72">
        <v>2</v>
      </c>
      <c r="D42" s="73">
        <v>2.1024000000000001E-2</v>
      </c>
      <c r="E42" s="73">
        <v>0.191742</v>
      </c>
      <c r="F42" s="74">
        <v>5.7971014492753624E-3</v>
      </c>
      <c r="G42" s="71">
        <v>1</v>
      </c>
      <c r="H42" s="74">
        <v>0.33333333333333326</v>
      </c>
      <c r="I42" s="74">
        <v>1.388888888888889E-2</v>
      </c>
      <c r="J42" s="73">
        <v>2.1024000000000001E-2</v>
      </c>
      <c r="K42" s="74">
        <v>5.8164945760026112E-4</v>
      </c>
      <c r="L42" s="75">
        <v>2.0267639795764514</v>
      </c>
      <c r="M42" s="71" t="s">
        <v>403</v>
      </c>
    </row>
    <row r="43" spans="1:13" ht="15.6">
      <c r="A43" s="71" t="s">
        <v>181</v>
      </c>
      <c r="B43" s="71" t="s">
        <v>336</v>
      </c>
      <c r="C43" s="72">
        <v>2</v>
      </c>
      <c r="D43" s="73">
        <v>1.7395000000000001E-2</v>
      </c>
      <c r="E43" s="73">
        <v>6.6102999999999995E-2</v>
      </c>
      <c r="F43" s="74">
        <v>5.7971014492753624E-3</v>
      </c>
      <c r="G43" s="71">
        <v>1</v>
      </c>
      <c r="H43" s="74">
        <v>0.33333333333333326</v>
      </c>
      <c r="I43" s="74">
        <v>1.388888888888889E-2</v>
      </c>
      <c r="J43" s="73">
        <v>1.7395000000000001E-2</v>
      </c>
      <c r="K43" s="74">
        <v>4.8124963446330584E-4</v>
      </c>
      <c r="L43" s="75">
        <v>2.0167239972627562</v>
      </c>
      <c r="M43" s="71" t="s">
        <v>109</v>
      </c>
    </row>
    <row r="44" spans="1:13" ht="45.6">
      <c r="A44" s="71" t="s">
        <v>333</v>
      </c>
      <c r="B44" s="71" t="s">
        <v>374</v>
      </c>
      <c r="C44" s="72">
        <v>1</v>
      </c>
      <c r="D44" s="73">
        <v>5.0930000000000003E-2</v>
      </c>
      <c r="E44" s="73">
        <v>0.80672500000000003</v>
      </c>
      <c r="F44" s="74">
        <v>2.8985507246376812E-3</v>
      </c>
      <c r="G44" s="71">
        <v>1</v>
      </c>
      <c r="H44" s="74">
        <v>0.33333333333333326</v>
      </c>
      <c r="I44" s="74">
        <v>1.388888888888889E-2</v>
      </c>
      <c r="J44" s="73">
        <v>5.0930000000000003E-2</v>
      </c>
      <c r="K44" s="74">
        <v>1.4090281048126569E-3</v>
      </c>
      <c r="L44" s="75">
        <v>1.8196467718339229</v>
      </c>
      <c r="M44" s="71" t="s">
        <v>109</v>
      </c>
    </row>
    <row r="45" spans="1:13" ht="30.6">
      <c r="A45" s="71" t="s">
        <v>135</v>
      </c>
      <c r="B45" s="71" t="s">
        <v>350</v>
      </c>
      <c r="C45" s="72">
        <v>1</v>
      </c>
      <c r="D45" s="73">
        <v>4.3576999999999998E-2</v>
      </c>
      <c r="E45" s="73">
        <v>0.39741900000000002</v>
      </c>
      <c r="F45" s="74">
        <v>2.8985507246376812E-3</v>
      </c>
      <c r="G45" s="71">
        <v>1</v>
      </c>
      <c r="H45" s="74">
        <v>0.33333333333333326</v>
      </c>
      <c r="I45" s="74">
        <v>1.388888888888889E-2</v>
      </c>
      <c r="J45" s="73">
        <v>4.3576999999999998E-2</v>
      </c>
      <c r="K45" s="74">
        <v>1.2056001909173599E-3</v>
      </c>
      <c r="L45" s="75">
        <v>1.7993039804443931</v>
      </c>
      <c r="M45" s="71" t="s">
        <v>109</v>
      </c>
    </row>
    <row r="46" spans="1:13" ht="30.6">
      <c r="A46" s="71" t="s">
        <v>395</v>
      </c>
      <c r="B46" s="71" t="s">
        <v>381</v>
      </c>
      <c r="C46" s="72">
        <v>1</v>
      </c>
      <c r="D46" s="73">
        <v>1.4714E-2</v>
      </c>
      <c r="E46" s="73">
        <v>0.134191</v>
      </c>
      <c r="F46" s="74">
        <v>2.8985507246376812E-3</v>
      </c>
      <c r="G46" s="71">
        <v>1</v>
      </c>
      <c r="H46" s="74">
        <v>0.33333333333333326</v>
      </c>
      <c r="I46" s="74">
        <v>1.388888888888889E-2</v>
      </c>
      <c r="J46" s="73">
        <v>1.4714E-2</v>
      </c>
      <c r="K46" s="74">
        <v>4.0707715559028923E-4</v>
      </c>
      <c r="L46" s="75">
        <v>1.7194516769116861</v>
      </c>
      <c r="M46" s="71" t="s">
        <v>403</v>
      </c>
    </row>
    <row r="47" spans="1:13" ht="30.6">
      <c r="A47" s="71" t="s">
        <v>128</v>
      </c>
      <c r="B47" s="71" t="s">
        <v>339</v>
      </c>
      <c r="C47" s="72">
        <v>1</v>
      </c>
      <c r="D47" s="73">
        <v>1.2732E-2</v>
      </c>
      <c r="E47" s="73">
        <v>9.6766000000000005E-2</v>
      </c>
      <c r="F47" s="74">
        <v>2.8985507246376812E-3</v>
      </c>
      <c r="G47" s="71">
        <v>1</v>
      </c>
      <c r="H47" s="74">
        <v>0.33333333333333326</v>
      </c>
      <c r="I47" s="74">
        <v>1.388888888888889E-2</v>
      </c>
      <c r="J47" s="73">
        <v>1.2732E-2</v>
      </c>
      <c r="K47" s="74">
        <v>3.5224319321568322E-4</v>
      </c>
      <c r="L47" s="75">
        <v>1.7139682806742254</v>
      </c>
      <c r="M47" s="71" t="s">
        <v>109</v>
      </c>
    </row>
    <row r="48" spans="1:13" ht="30.6">
      <c r="A48" s="71" t="s">
        <v>167</v>
      </c>
      <c r="B48" s="71" t="s">
        <v>362</v>
      </c>
      <c r="C48" s="72">
        <v>1</v>
      </c>
      <c r="D48" s="73">
        <v>9.1990000000000006E-3</v>
      </c>
      <c r="E48" s="73">
        <v>6.2922000000000006E-2</v>
      </c>
      <c r="F48" s="74">
        <v>2.8985507246376812E-3</v>
      </c>
      <c r="G48" s="71">
        <v>1</v>
      </c>
      <c r="H48" s="74">
        <v>0.33333333333333326</v>
      </c>
      <c r="I48" s="74">
        <v>1.388888888888889E-2</v>
      </c>
      <c r="J48" s="73">
        <v>9.1990000000000006E-3</v>
      </c>
      <c r="K48" s="74">
        <v>2.5449930367507618E-4</v>
      </c>
      <c r="L48" s="75">
        <v>1.7041938917201647</v>
      </c>
      <c r="M48" s="71" t="s">
        <v>109</v>
      </c>
    </row>
    <row r="51" spans="1:13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3" spans="1:13">
      <c r="A53" s="37" t="s">
        <v>391</v>
      </c>
      <c r="B53" t="s">
        <v>414</v>
      </c>
      <c r="C53"/>
    </row>
    <row r="54" spans="1:13">
      <c r="A54" s="38" t="s">
        <v>395</v>
      </c>
      <c r="B54">
        <v>0.134191</v>
      </c>
      <c r="C54"/>
    </row>
    <row r="55" spans="1:13">
      <c r="A55" s="38" t="s">
        <v>100</v>
      </c>
      <c r="B55">
        <v>0.22995299999999999</v>
      </c>
      <c r="C55"/>
    </row>
    <row r="56" spans="1:13">
      <c r="A56" s="38" t="s">
        <v>380</v>
      </c>
      <c r="B56">
        <v>2.8453680000000001</v>
      </c>
      <c r="C56"/>
    </row>
    <row r="57" spans="1:13">
      <c r="A57" s="38" t="s">
        <v>19</v>
      </c>
      <c r="B57">
        <v>3.5632700000000002</v>
      </c>
      <c r="C57"/>
    </row>
    <row r="58" spans="1:13">
      <c r="A58" s="38" t="s">
        <v>55</v>
      </c>
      <c r="B58">
        <v>2.677206</v>
      </c>
      <c r="C58"/>
    </row>
    <row r="59" spans="1:13">
      <c r="A59" s="38" t="s">
        <v>333</v>
      </c>
      <c r="B59">
        <v>0.80672500000000003</v>
      </c>
      <c r="C59"/>
    </row>
    <row r="60" spans="1:13">
      <c r="A60" s="38" t="s">
        <v>376</v>
      </c>
      <c r="B60">
        <v>0.93925000000000003</v>
      </c>
      <c r="C60"/>
    </row>
    <row r="61" spans="1:13">
      <c r="A61" s="38" t="s">
        <v>181</v>
      </c>
      <c r="B61">
        <v>6.6102999999999995E-2</v>
      </c>
      <c r="C61"/>
    </row>
    <row r="62" spans="1:13">
      <c r="A62" s="38" t="s">
        <v>59</v>
      </c>
      <c r="B62">
        <v>11.825422</v>
      </c>
      <c r="C62"/>
    </row>
    <row r="63" spans="1:13">
      <c r="A63" s="38" t="s">
        <v>117</v>
      </c>
      <c r="B63">
        <v>9.1276779999999995</v>
      </c>
      <c r="C63"/>
    </row>
    <row r="64" spans="1:13">
      <c r="A64" s="38" t="s">
        <v>128</v>
      </c>
      <c r="B64">
        <v>9.6766000000000005E-2</v>
      </c>
      <c r="C64"/>
    </row>
    <row r="65" spans="1:3">
      <c r="A65" s="38" t="s">
        <v>124</v>
      </c>
      <c r="B65">
        <v>10.097239</v>
      </c>
      <c r="C65"/>
    </row>
    <row r="66" spans="1:3">
      <c r="A66" s="38" t="s">
        <v>138</v>
      </c>
      <c r="B66">
        <v>7.2390440000000007</v>
      </c>
      <c r="C66"/>
    </row>
    <row r="67" spans="1:3">
      <c r="A67" s="38" t="s">
        <v>106</v>
      </c>
      <c r="B67">
        <v>19.556341</v>
      </c>
      <c r="C67"/>
    </row>
    <row r="68" spans="1:3">
      <c r="A68" s="38" t="s">
        <v>27</v>
      </c>
      <c r="B68">
        <v>25.185472000000001</v>
      </c>
      <c r="C68"/>
    </row>
    <row r="69" spans="1:3">
      <c r="A69" s="38" t="s">
        <v>41</v>
      </c>
      <c r="B69">
        <v>6.9349809999999996</v>
      </c>
      <c r="C69"/>
    </row>
    <row r="70" spans="1:3">
      <c r="A70" s="38" t="s">
        <v>22</v>
      </c>
      <c r="B70">
        <v>7.4674911999999987</v>
      </c>
      <c r="C70"/>
    </row>
    <row r="71" spans="1:3">
      <c r="A71" s="38" t="s">
        <v>168</v>
      </c>
      <c r="B71">
        <v>0.96256299999999995</v>
      </c>
      <c r="C71"/>
    </row>
    <row r="72" spans="1:3">
      <c r="A72" s="38" t="s">
        <v>96</v>
      </c>
      <c r="B72">
        <v>3.298441</v>
      </c>
      <c r="C72"/>
    </row>
    <row r="73" spans="1:3">
      <c r="A73" s="38" t="s">
        <v>30</v>
      </c>
      <c r="B73">
        <v>30.616856000000002</v>
      </c>
      <c r="C73"/>
    </row>
    <row r="74" spans="1:3">
      <c r="A74" s="38" t="s">
        <v>135</v>
      </c>
      <c r="B74">
        <v>0.39741900000000002</v>
      </c>
      <c r="C74"/>
    </row>
    <row r="75" spans="1:3">
      <c r="A75" s="38" t="s">
        <v>384</v>
      </c>
      <c r="B75">
        <v>6.4738159999999993</v>
      </c>
      <c r="C75"/>
    </row>
    <row r="76" spans="1:3">
      <c r="A76" s="38" t="s">
        <v>24</v>
      </c>
      <c r="B76">
        <v>1.3700060000000001</v>
      </c>
      <c r="C76"/>
    </row>
    <row r="77" spans="1:3">
      <c r="A77" s="38" t="s">
        <v>191</v>
      </c>
      <c r="B77">
        <v>5.8150000000000007E-2</v>
      </c>
      <c r="C77"/>
    </row>
    <row r="78" spans="1:3">
      <c r="A78" s="38" t="s">
        <v>110</v>
      </c>
      <c r="B78">
        <v>4.5044910000000007</v>
      </c>
      <c r="C78"/>
    </row>
    <row r="79" spans="1:3">
      <c r="A79" s="38" t="s">
        <v>107</v>
      </c>
      <c r="B79">
        <v>51.046146000000007</v>
      </c>
      <c r="C79"/>
    </row>
    <row r="80" spans="1:3">
      <c r="A80" s="38" t="s">
        <v>62</v>
      </c>
      <c r="B80">
        <v>0.370809</v>
      </c>
      <c r="C80"/>
    </row>
    <row r="81" spans="1:3">
      <c r="A81" s="38" t="s">
        <v>66</v>
      </c>
      <c r="B81">
        <v>2.8850789999999997</v>
      </c>
      <c r="C81"/>
    </row>
    <row r="82" spans="1:3">
      <c r="A82" s="38" t="s">
        <v>60</v>
      </c>
      <c r="B82">
        <v>20.616525000000003</v>
      </c>
      <c r="C82"/>
    </row>
    <row r="83" spans="1:3">
      <c r="A83" s="38" t="s">
        <v>318</v>
      </c>
      <c r="B83">
        <v>0.19515299999999999</v>
      </c>
      <c r="C83"/>
    </row>
    <row r="84" spans="1:3">
      <c r="A84" s="38" t="s">
        <v>26</v>
      </c>
      <c r="B84">
        <v>40.039528999999987</v>
      </c>
      <c r="C84"/>
    </row>
    <row r="85" spans="1:3">
      <c r="A85" s="38" t="s">
        <v>94</v>
      </c>
      <c r="B85">
        <v>6.3592999999999997E-2</v>
      </c>
      <c r="C85"/>
    </row>
    <row r="86" spans="1:3">
      <c r="A86" s="38" t="s">
        <v>92</v>
      </c>
      <c r="B86">
        <v>5.2209830000000013</v>
      </c>
      <c r="C86"/>
    </row>
    <row r="87" spans="1:3">
      <c r="A87" s="38" t="s">
        <v>108</v>
      </c>
      <c r="B87">
        <v>0.46709099999999998</v>
      </c>
      <c r="C87"/>
    </row>
    <row r="88" spans="1:3">
      <c r="A88" s="38" t="s">
        <v>88</v>
      </c>
      <c r="B88">
        <v>1.460275</v>
      </c>
      <c r="C88"/>
    </row>
    <row r="89" spans="1:3">
      <c r="A89" s="38" t="s">
        <v>167</v>
      </c>
      <c r="B89">
        <v>6.2922000000000006E-2</v>
      </c>
      <c r="C89"/>
    </row>
    <row r="90" spans="1:3">
      <c r="A90" s="38" t="s">
        <v>116</v>
      </c>
      <c r="B90">
        <v>0.93558300000000005</v>
      </c>
      <c r="C90"/>
    </row>
    <row r="91" spans="1:3">
      <c r="A91" s="38" t="s">
        <v>38</v>
      </c>
      <c r="B91">
        <v>8.293927</v>
      </c>
      <c r="C91"/>
    </row>
    <row r="92" spans="1:3">
      <c r="A92" s="38" t="s">
        <v>112</v>
      </c>
      <c r="B92">
        <v>1.5434510000000001</v>
      </c>
      <c r="C92"/>
    </row>
    <row r="93" spans="1:3">
      <c r="A93" s="38" t="s">
        <v>67</v>
      </c>
      <c r="B93">
        <v>8.8462449999999997</v>
      </c>
      <c r="C93"/>
    </row>
    <row r="94" spans="1:3">
      <c r="A94" s="38" t="s">
        <v>35</v>
      </c>
      <c r="B94">
        <v>7.9219110000000006</v>
      </c>
      <c r="C94"/>
    </row>
    <row r="95" spans="1:3">
      <c r="A95" s="38" t="s">
        <v>127</v>
      </c>
      <c r="B95">
        <v>0.57654500000000009</v>
      </c>
      <c r="C95"/>
    </row>
    <row r="96" spans="1:3">
      <c r="A96" s="38" t="s">
        <v>32</v>
      </c>
      <c r="B96">
        <v>5.6852109999999998</v>
      </c>
      <c r="C96"/>
    </row>
    <row r="97" spans="1:3">
      <c r="A97" s="38" t="s">
        <v>132</v>
      </c>
      <c r="B97">
        <v>10.075581</v>
      </c>
      <c r="C97"/>
    </row>
    <row r="98" spans="1:3">
      <c r="A98" s="38" t="s">
        <v>50</v>
      </c>
      <c r="B98">
        <v>2.630166</v>
      </c>
      <c r="C98"/>
    </row>
    <row r="99" spans="1:3">
      <c r="A99" s="38" t="s">
        <v>264</v>
      </c>
      <c r="B99"/>
      <c r="C99"/>
    </row>
    <row r="100" spans="1:3">
      <c r="A100" s="38" t="s">
        <v>274</v>
      </c>
      <c r="B100">
        <v>325.41096720000007</v>
      </c>
      <c r="C100"/>
    </row>
  </sheetData>
  <mergeCells count="1">
    <mergeCell ref="A51:M51"/>
  </mergeCell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D058-847A-4657-A217-697898ED1319}">
  <dimension ref="A1:G48"/>
  <sheetViews>
    <sheetView workbookViewId="0">
      <selection activeCell="F24" sqref="F24"/>
    </sheetView>
  </sheetViews>
  <sheetFormatPr baseColWidth="10" defaultColWidth="8.88671875" defaultRowHeight="14.4"/>
  <cols>
    <col min="1" max="1" width="24" style="69" customWidth="1"/>
    <col min="2" max="2" width="11.5546875" style="69" bestFit="1" customWidth="1"/>
    <col min="3" max="3" width="10.77734375" style="69" bestFit="1" customWidth="1"/>
    <col min="4" max="4" width="10.21875" style="69" bestFit="1" customWidth="1"/>
    <col min="5" max="5" width="11.21875" style="69" bestFit="1" customWidth="1"/>
    <col min="6" max="6" width="10.6640625" style="69" bestFit="1" customWidth="1"/>
    <col min="7" max="7" width="5.5546875" style="69" bestFit="1" customWidth="1"/>
    <col min="8" max="16384" width="8.88671875" style="69"/>
  </cols>
  <sheetData>
    <row r="1" spans="1:7">
      <c r="A1" s="79" t="s">
        <v>413</v>
      </c>
      <c r="B1" s="79" t="s">
        <v>412</v>
      </c>
      <c r="C1" s="79" t="s">
        <v>411</v>
      </c>
      <c r="D1" s="79" t="s">
        <v>410</v>
      </c>
      <c r="E1" s="79" t="s">
        <v>409</v>
      </c>
      <c r="F1" s="79" t="s">
        <v>408</v>
      </c>
      <c r="G1" s="79" t="s">
        <v>271</v>
      </c>
    </row>
    <row r="2" spans="1:7">
      <c r="A2" s="69" t="s">
        <v>26</v>
      </c>
      <c r="B2" s="77">
        <v>0.16231884057971013</v>
      </c>
      <c r="C2" s="77">
        <v>1</v>
      </c>
      <c r="D2" s="77">
        <v>4.1666666666666671E-2</v>
      </c>
      <c r="E2" s="78">
        <v>4.5160669999999987</v>
      </c>
      <c r="F2" s="77">
        <v>0.12494139654853678</v>
      </c>
      <c r="G2" s="76">
        <v>32.892690379491356</v>
      </c>
    </row>
    <row r="3" spans="1:7">
      <c r="A3" s="69" t="s">
        <v>107</v>
      </c>
      <c r="B3" s="77">
        <v>6.0869565217391307E-2</v>
      </c>
      <c r="C3" s="77">
        <v>0.33333333333333326</v>
      </c>
      <c r="D3" s="77">
        <v>1.388888888888889E-2</v>
      </c>
      <c r="E3" s="78">
        <v>5.617509000000001</v>
      </c>
      <c r="F3" s="77">
        <v>0.15541386334258872</v>
      </c>
      <c r="G3" s="76">
        <v>23.017231744886892</v>
      </c>
    </row>
    <row r="4" spans="1:7">
      <c r="A4" s="69" t="s">
        <v>27</v>
      </c>
      <c r="B4" s="77">
        <v>6.3768115942028983E-2</v>
      </c>
      <c r="C4" s="77">
        <v>0.66666666666666652</v>
      </c>
      <c r="D4" s="77">
        <v>2.777777777777778E-2</v>
      </c>
      <c r="E4" s="78">
        <v>3.112269</v>
      </c>
      <c r="F4" s="77">
        <v>8.6103956228886377E-2</v>
      </c>
      <c r="G4" s="76">
        <v>17.764984994869316</v>
      </c>
    </row>
    <row r="5" spans="1:7">
      <c r="A5" s="69" t="s">
        <v>30</v>
      </c>
      <c r="B5" s="77">
        <v>3.1884057971014491E-2</v>
      </c>
      <c r="C5" s="77">
        <v>1</v>
      </c>
      <c r="D5" s="77">
        <v>4.1666666666666671E-2</v>
      </c>
      <c r="E5" s="78">
        <v>3.3869610000000003</v>
      </c>
      <c r="F5" s="77">
        <v>9.3703578223137268E-2</v>
      </c>
      <c r="G5" s="76">
        <v>16.725430286081842</v>
      </c>
    </row>
    <row r="6" spans="1:7">
      <c r="A6" s="69" t="s">
        <v>60</v>
      </c>
      <c r="B6" s="77">
        <v>6.0869565217391307E-2</v>
      </c>
      <c r="C6" s="77">
        <v>0.66666666666666652</v>
      </c>
      <c r="D6" s="77">
        <v>2.777777777777778E-2</v>
      </c>
      <c r="E6" s="78">
        <v>2.2507229999999998</v>
      </c>
      <c r="F6" s="77">
        <v>6.2268446164309002E-2</v>
      </c>
      <c r="G6" s="76">
        <v>15.09157891594781</v>
      </c>
    </row>
    <row r="7" spans="1:7">
      <c r="A7" s="69" t="s">
        <v>22</v>
      </c>
      <c r="B7" s="77">
        <v>6.3768115942028983E-2</v>
      </c>
      <c r="C7" s="77">
        <v>1</v>
      </c>
      <c r="D7" s="77">
        <v>4.1666666666666671E-2</v>
      </c>
      <c r="E7" s="78">
        <v>0.76069500000000001</v>
      </c>
      <c r="F7" s="77">
        <v>2.1045368823688671E-2</v>
      </c>
      <c r="G7" s="76">
        <v>12.648015143238434</v>
      </c>
    </row>
    <row r="8" spans="1:7">
      <c r="A8" s="69" t="s">
        <v>35</v>
      </c>
      <c r="B8" s="77">
        <v>6.0869565217391307E-2</v>
      </c>
      <c r="C8" s="77">
        <v>0.66666666666666652</v>
      </c>
      <c r="D8" s="77">
        <v>2.777777777777778E-2</v>
      </c>
      <c r="E8" s="78">
        <v>0.90048300000000014</v>
      </c>
      <c r="F8" s="77">
        <v>2.4912740131671232E-2</v>
      </c>
      <c r="G8" s="76">
        <v>11.356008312684033</v>
      </c>
    </row>
    <row r="9" spans="1:7">
      <c r="A9" s="69" t="s">
        <v>38</v>
      </c>
      <c r="B9" s="77">
        <v>3.7681159420289857E-2</v>
      </c>
      <c r="C9" s="77">
        <v>1</v>
      </c>
      <c r="D9" s="77">
        <v>4.1666666666666671E-2</v>
      </c>
      <c r="E9" s="78">
        <v>0.89406799999999997</v>
      </c>
      <c r="F9" s="77">
        <v>2.473526290229025E-2</v>
      </c>
      <c r="G9" s="76">
        <v>10.408308898924677</v>
      </c>
    </row>
    <row r="10" spans="1:7">
      <c r="A10" s="69" t="s">
        <v>106</v>
      </c>
      <c r="B10" s="77">
        <v>1.1594202898550725E-2</v>
      </c>
      <c r="C10" s="77">
        <v>0.66666666666666652</v>
      </c>
      <c r="D10" s="77">
        <v>2.777777777777778E-2</v>
      </c>
      <c r="E10" s="78">
        <v>2.089156</v>
      </c>
      <c r="F10" s="77">
        <v>5.77985375876299E-2</v>
      </c>
      <c r="G10" s="76">
        <v>9.7170518263958421</v>
      </c>
    </row>
    <row r="11" spans="1:7">
      <c r="A11" s="69" t="s">
        <v>32</v>
      </c>
      <c r="B11" s="77">
        <v>3.7681159420289857E-2</v>
      </c>
      <c r="C11" s="77">
        <v>1</v>
      </c>
      <c r="D11" s="77">
        <v>4.1666666666666671E-2</v>
      </c>
      <c r="E11" s="78">
        <v>0.35742000000000007</v>
      </c>
      <c r="F11" s="77">
        <v>9.8883727709039842E-3</v>
      </c>
      <c r="G11" s="76">
        <v>8.9236198857860511</v>
      </c>
    </row>
    <row r="12" spans="1:7">
      <c r="A12" s="69" t="s">
        <v>132</v>
      </c>
      <c r="B12" s="77">
        <v>1.7391304347826087E-2</v>
      </c>
      <c r="C12" s="77">
        <v>0.66666666666666652</v>
      </c>
      <c r="D12" s="77">
        <v>2.777777777777778E-2</v>
      </c>
      <c r="E12" s="78">
        <v>1.170482</v>
      </c>
      <c r="F12" s="77">
        <v>3.2382525705425644E-2</v>
      </c>
      <c r="G12" s="76">
        <v>7.7551607831029514</v>
      </c>
    </row>
    <row r="13" spans="1:7">
      <c r="A13" s="69" t="s">
        <v>59</v>
      </c>
      <c r="B13" s="77">
        <v>1.7391304347826087E-2</v>
      </c>
      <c r="C13" s="77">
        <v>0.66666666666666652</v>
      </c>
      <c r="D13" s="77">
        <v>2.777777777777778E-2</v>
      </c>
      <c r="E13" s="78">
        <v>1.1054189999999999</v>
      </c>
      <c r="F13" s="77">
        <v>3.0582494376475595E-2</v>
      </c>
      <c r="G13" s="76">
        <v>7.575157650207947</v>
      </c>
    </row>
    <row r="14" spans="1:7">
      <c r="A14" s="69" t="s">
        <v>138</v>
      </c>
      <c r="B14" s="77">
        <v>2.0289855072463767E-2</v>
      </c>
      <c r="C14" s="77">
        <v>0.66666666666666652</v>
      </c>
      <c r="D14" s="77">
        <v>2.777777777777778E-2</v>
      </c>
      <c r="E14" s="78">
        <v>0.77810899999999994</v>
      </c>
      <c r="F14" s="77">
        <v>2.152714411167625E-2</v>
      </c>
      <c r="G14" s="76">
        <v>6.9594776961917795</v>
      </c>
    </row>
    <row r="15" spans="1:7">
      <c r="A15" s="69" t="s">
        <v>41</v>
      </c>
      <c r="B15" s="77">
        <v>8.6956521739130436E-3</v>
      </c>
      <c r="C15" s="77">
        <v>0.66666666666666652</v>
      </c>
      <c r="D15" s="77">
        <v>2.777777777777778E-2</v>
      </c>
      <c r="E15" s="78">
        <v>0.765679</v>
      </c>
      <c r="F15" s="77">
        <v>2.1183256042899078E-2</v>
      </c>
      <c r="G15" s="76">
        <v>5.7656685994589907</v>
      </c>
    </row>
    <row r="16" spans="1:7">
      <c r="A16" s="69" t="s">
        <v>66</v>
      </c>
      <c r="B16" s="77">
        <v>2.0289855072463767E-2</v>
      </c>
      <c r="C16" s="77">
        <v>0.66666666666666652</v>
      </c>
      <c r="D16" s="77">
        <v>2.777777777777778E-2</v>
      </c>
      <c r="E16" s="78">
        <v>0.34252499999999997</v>
      </c>
      <c r="F16" s="77">
        <v>9.4762880738455766E-3</v>
      </c>
      <c r="G16" s="76">
        <v>5.754392092408712</v>
      </c>
    </row>
    <row r="17" spans="1:7">
      <c r="A17" s="69" t="s">
        <v>117</v>
      </c>
      <c r="B17" s="77">
        <v>1.4492753623188406E-2</v>
      </c>
      <c r="C17" s="77">
        <v>0.33333333333333326</v>
      </c>
      <c r="D17" s="77">
        <v>1.388888888888889E-2</v>
      </c>
      <c r="E17" s="78">
        <v>1.0171829999999999</v>
      </c>
      <c r="F17" s="77">
        <v>2.8141359409732038E-2</v>
      </c>
      <c r="G17" s="76">
        <v>5.6523001921809328</v>
      </c>
    </row>
    <row r="18" spans="1:7">
      <c r="A18" s="69" t="s">
        <v>92</v>
      </c>
      <c r="B18" s="77">
        <v>2.0289855072463767E-2</v>
      </c>
      <c r="C18" s="77">
        <v>0.33333333333333326</v>
      </c>
      <c r="D18" s="77">
        <v>1.388888888888889E-2</v>
      </c>
      <c r="E18" s="78">
        <v>0.69315899999999997</v>
      </c>
      <c r="F18" s="77">
        <v>1.9176919538657692E-2</v>
      </c>
      <c r="G18" s="76">
        <v>5.3355663500010344</v>
      </c>
    </row>
    <row r="19" spans="1:7">
      <c r="A19" s="69" t="s">
        <v>67</v>
      </c>
      <c r="B19" s="77">
        <v>8.6956521739130436E-3</v>
      </c>
      <c r="C19" s="77">
        <v>0.33333333333333326</v>
      </c>
      <c r="D19" s="77">
        <v>1.388888888888889E-2</v>
      </c>
      <c r="E19" s="78">
        <v>1.076087</v>
      </c>
      <c r="F19" s="77">
        <v>2.9770995998891367E-2</v>
      </c>
      <c r="G19" s="76">
        <v>5.2355537061693305</v>
      </c>
    </row>
    <row r="20" spans="1:7">
      <c r="A20" s="69" t="s">
        <v>19</v>
      </c>
      <c r="B20" s="77">
        <v>1.1594202898550725E-2</v>
      </c>
      <c r="C20" s="77">
        <v>0.66666666666666652</v>
      </c>
      <c r="D20" s="77">
        <v>2.777777777777778E-2</v>
      </c>
      <c r="E20" s="78">
        <v>0.41739999999999999</v>
      </c>
      <c r="F20" s="77">
        <v>1.1547777949122382E-2</v>
      </c>
      <c r="G20" s="76">
        <v>5.0919758625450893</v>
      </c>
    </row>
    <row r="21" spans="1:7">
      <c r="A21" s="69" t="s">
        <v>112</v>
      </c>
      <c r="B21" s="77">
        <v>2.6086956521739132E-2</v>
      </c>
      <c r="C21" s="77">
        <v>0.33333333333333326</v>
      </c>
      <c r="D21" s="77">
        <v>1.388888888888889E-2</v>
      </c>
      <c r="E21" s="78">
        <v>0.28565999999999997</v>
      </c>
      <c r="F21" s="77">
        <v>7.9030624076336826E-3</v>
      </c>
      <c r="G21" s="76">
        <v>4.7878907818261709</v>
      </c>
    </row>
    <row r="22" spans="1:7">
      <c r="A22" s="69" t="s">
        <v>124</v>
      </c>
      <c r="B22" s="77">
        <v>2.8985507246376812E-3</v>
      </c>
      <c r="C22" s="77">
        <v>0.33333333333333326</v>
      </c>
      <c r="D22" s="77">
        <v>1.388888888888889E-2</v>
      </c>
      <c r="E22" s="78">
        <v>1.1071530000000001</v>
      </c>
      <c r="F22" s="77">
        <v>3.0630467177059639E-2</v>
      </c>
      <c r="G22" s="76">
        <v>4.7417906790586208</v>
      </c>
    </row>
    <row r="23" spans="1:7">
      <c r="A23" s="69" t="s">
        <v>96</v>
      </c>
      <c r="B23" s="77">
        <v>1.7391304347826087E-2</v>
      </c>
      <c r="C23" s="77">
        <v>0.66666666666666652</v>
      </c>
      <c r="D23" s="77">
        <v>2.777777777777778E-2</v>
      </c>
      <c r="E23" s="78">
        <v>8.0698000000000006E-2</v>
      </c>
      <c r="F23" s="77">
        <v>2.2325888474803018E-3</v>
      </c>
      <c r="G23" s="76">
        <v>4.7401670973084169</v>
      </c>
    </row>
    <row r="24" spans="1:7">
      <c r="A24" s="69" t="s">
        <v>116</v>
      </c>
      <c r="B24" s="77">
        <v>2.8985507246376812E-2</v>
      </c>
      <c r="C24" s="77">
        <v>0.33333333333333326</v>
      </c>
      <c r="D24" s="77">
        <v>1.388888888888889E-2</v>
      </c>
      <c r="E24" s="78">
        <v>0.12837299999999999</v>
      </c>
      <c r="F24" s="77">
        <v>3.5515642037917765E-3</v>
      </c>
      <c r="G24" s="76">
        <v>4.6425960339057477</v>
      </c>
    </row>
    <row r="25" spans="1:7">
      <c r="A25" s="69" t="s">
        <v>384</v>
      </c>
      <c r="B25" s="77">
        <v>1.4492753623188406E-2</v>
      </c>
      <c r="C25" s="77">
        <v>0.33333333333333326</v>
      </c>
      <c r="D25" s="77">
        <v>1.388888888888889E-2</v>
      </c>
      <c r="E25" s="78">
        <v>0.61636599999999997</v>
      </c>
      <c r="F25" s="77">
        <v>1.7052366323403848E-2</v>
      </c>
      <c r="G25" s="76">
        <v>4.5434008835481148</v>
      </c>
    </row>
    <row r="26" spans="1:7">
      <c r="A26" s="69" t="s">
        <v>100</v>
      </c>
      <c r="B26" s="77">
        <v>1.4492753623188406E-2</v>
      </c>
      <c r="C26" s="77">
        <v>0.66666666666666652</v>
      </c>
      <c r="D26" s="77">
        <v>2.777777777777778E-2</v>
      </c>
      <c r="E26" s="78">
        <v>5.0428000000000001E-2</v>
      </c>
      <c r="F26" s="77">
        <v>1.3951397853817526E-3</v>
      </c>
      <c r="G26" s="76">
        <v>4.3665671186347934</v>
      </c>
    </row>
    <row r="27" spans="1:7">
      <c r="A27" s="69" t="s">
        <v>96</v>
      </c>
      <c r="B27" s="77">
        <v>5.7971014492753624E-3</v>
      </c>
      <c r="C27" s="77">
        <v>0.66666666666666652</v>
      </c>
      <c r="D27" s="77">
        <v>2.777777777777778E-2</v>
      </c>
      <c r="E27" s="78">
        <v>0.31465699999999996</v>
      </c>
      <c r="F27" s="77">
        <v>8.7052926836056563E-3</v>
      </c>
      <c r="G27" s="76">
        <v>4.2280171910658799</v>
      </c>
    </row>
    <row r="28" spans="1:7">
      <c r="A28" s="69" t="s">
        <v>110</v>
      </c>
      <c r="B28" s="77">
        <v>1.4492753623188406E-2</v>
      </c>
      <c r="C28" s="77">
        <v>0.33333333333333326</v>
      </c>
      <c r="D28" s="77">
        <v>1.388888888888889E-2</v>
      </c>
      <c r="E28" s="78">
        <v>0.49391299999999994</v>
      </c>
      <c r="F28" s="77">
        <v>1.3664584691386877E-2</v>
      </c>
      <c r="G28" s="76">
        <v>4.2046227203464177</v>
      </c>
    </row>
    <row r="29" spans="1:7">
      <c r="A29" s="69" t="s">
        <v>62</v>
      </c>
      <c r="B29" s="77">
        <v>1.1594202898550725E-2</v>
      </c>
      <c r="C29" s="77">
        <v>0.66666666666666652</v>
      </c>
      <c r="D29" s="77">
        <v>2.777777777777778E-2</v>
      </c>
      <c r="E29" s="78">
        <v>6.0988000000000001E-2</v>
      </c>
      <c r="F29" s="77">
        <v>1.6872924809800572E-3</v>
      </c>
      <c r="G29" s="76">
        <v>4.1059273157308569</v>
      </c>
    </row>
    <row r="30" spans="1:7">
      <c r="A30" s="69" t="s">
        <v>168</v>
      </c>
      <c r="B30" s="77">
        <v>2.318840579710145E-2</v>
      </c>
      <c r="C30" s="77">
        <v>0.33333333333333326</v>
      </c>
      <c r="D30" s="77">
        <v>1.388888888888889E-2</v>
      </c>
      <c r="E30" s="78">
        <v>0.140296</v>
      </c>
      <c r="F30" s="77">
        <v>3.881425623263234E-3</v>
      </c>
      <c r="G30" s="76">
        <v>4.0958720309253573</v>
      </c>
    </row>
    <row r="31" spans="1:7">
      <c r="A31" s="69" t="s">
        <v>380</v>
      </c>
      <c r="B31" s="77">
        <v>1.1594202898550725E-2</v>
      </c>
      <c r="C31" s="77">
        <v>0.33333333333333326</v>
      </c>
      <c r="D31" s="77">
        <v>1.388888888888889E-2</v>
      </c>
      <c r="E31" s="78">
        <v>0.33137700000000003</v>
      </c>
      <c r="F31" s="77">
        <v>9.1678677849696411E-3</v>
      </c>
      <c r="G31" s="76">
        <v>3.4650959572409255</v>
      </c>
    </row>
    <row r="32" spans="1:7">
      <c r="A32" s="69" t="s">
        <v>24</v>
      </c>
      <c r="B32" s="77">
        <v>5.7971014492753624E-3</v>
      </c>
      <c r="C32" s="77">
        <v>0.66666666666666652</v>
      </c>
      <c r="D32" s="77">
        <v>2.777777777777778E-2</v>
      </c>
      <c r="E32" s="78">
        <v>2.5464000000000001E-2</v>
      </c>
      <c r="F32" s="77">
        <v>7.0448638643136644E-4</v>
      </c>
      <c r="G32" s="76">
        <v>3.4279365613484507</v>
      </c>
    </row>
    <row r="33" spans="1:7">
      <c r="A33" s="69" t="s">
        <v>108</v>
      </c>
      <c r="B33" s="77">
        <v>1.7391304347826087E-2</v>
      </c>
      <c r="C33" s="77">
        <v>0.33333333333333326</v>
      </c>
      <c r="D33" s="77">
        <v>1.388888888888889E-2</v>
      </c>
      <c r="E33" s="78">
        <v>6.1926000000000002E-2</v>
      </c>
      <c r="F33" s="77">
        <v>1.7132431654943764E-3</v>
      </c>
      <c r="G33" s="76">
        <v>3.2993436402209353</v>
      </c>
    </row>
    <row r="34" spans="1:7">
      <c r="A34" s="69" t="s">
        <v>55</v>
      </c>
      <c r="B34" s="77">
        <v>5.7971014492753624E-3</v>
      </c>
      <c r="C34" s="77">
        <v>0.33333333333333326</v>
      </c>
      <c r="D34" s="77">
        <v>1.388888888888889E-2</v>
      </c>
      <c r="E34" s="78">
        <v>0.34448299999999998</v>
      </c>
      <c r="F34" s="77">
        <v>9.5304580528210968E-3</v>
      </c>
      <c r="G34" s="76">
        <v>2.9216448390985352</v>
      </c>
    </row>
    <row r="35" spans="1:7">
      <c r="A35" s="69" t="s">
        <v>88</v>
      </c>
      <c r="B35" s="77">
        <v>8.6956521739130436E-3</v>
      </c>
      <c r="C35" s="77">
        <v>0.33333333333333326</v>
      </c>
      <c r="D35" s="77">
        <v>1.388888888888889E-2</v>
      </c>
      <c r="E35" s="78">
        <v>0.202541</v>
      </c>
      <c r="F35" s="77">
        <v>5.6034942347704753E-3</v>
      </c>
      <c r="G35" s="76">
        <v>2.8188035297572411</v>
      </c>
    </row>
    <row r="36" spans="1:7">
      <c r="A36" s="69" t="s">
        <v>50</v>
      </c>
      <c r="B36" s="77">
        <v>5.7971014492753624E-3</v>
      </c>
      <c r="C36" s="77">
        <v>0.33333333333333326</v>
      </c>
      <c r="D36" s="77">
        <v>1.388888888888889E-2</v>
      </c>
      <c r="E36" s="78">
        <v>0.30532999999999999</v>
      </c>
      <c r="F36" s="77">
        <v>8.4472521351354503E-3</v>
      </c>
      <c r="G36" s="76">
        <v>2.8133242473299704</v>
      </c>
    </row>
    <row r="37" spans="1:7">
      <c r="A37" s="69" t="s">
        <v>127</v>
      </c>
      <c r="B37" s="77">
        <v>5.7971014492753624E-3</v>
      </c>
      <c r="C37" s="77">
        <v>0.33333333333333326</v>
      </c>
      <c r="D37" s="77">
        <v>1.388888888888889E-2</v>
      </c>
      <c r="E37" s="78">
        <v>7.5860999999999998E-2</v>
      </c>
      <c r="F37" s="77">
        <v>2.0987685265892982E-3</v>
      </c>
      <c r="G37" s="76">
        <v>2.1784758864753551</v>
      </c>
    </row>
    <row r="38" spans="1:7">
      <c r="A38" s="69" t="s">
        <v>94</v>
      </c>
      <c r="B38" s="77">
        <v>5.7971014492753624E-3</v>
      </c>
      <c r="C38" s="77">
        <v>0.33333333333333326</v>
      </c>
      <c r="D38" s="77">
        <v>1.388888888888889E-2</v>
      </c>
      <c r="E38" s="78">
        <v>2.7892E-2</v>
      </c>
      <c r="F38" s="77">
        <v>7.7165937363900695E-4</v>
      </c>
      <c r="G38" s="76">
        <v>2.0457649711803261</v>
      </c>
    </row>
    <row r="39" spans="1:7">
      <c r="A39" s="69" t="s">
        <v>191</v>
      </c>
      <c r="B39" s="77">
        <v>5.7971014492753624E-3</v>
      </c>
      <c r="C39" s="77">
        <v>0.33333333333333326</v>
      </c>
      <c r="D39" s="77">
        <v>1.388888888888889E-2</v>
      </c>
      <c r="E39" s="78">
        <v>2.5505E-2</v>
      </c>
      <c r="F39" s="77">
        <v>7.0562069140480679E-4</v>
      </c>
      <c r="G39" s="76">
        <v>2.0391611029569061</v>
      </c>
    </row>
    <row r="40" spans="1:7">
      <c r="A40" s="69" t="s">
        <v>376</v>
      </c>
      <c r="B40" s="77">
        <v>5.7971014492753624E-3</v>
      </c>
      <c r="C40" s="77">
        <v>0.33333333333333326</v>
      </c>
      <c r="D40" s="77">
        <v>1.388888888888889E-2</v>
      </c>
      <c r="E40" s="78">
        <v>2.4208E-2</v>
      </c>
      <c r="F40" s="77">
        <v>6.6973792187914388E-4</v>
      </c>
      <c r="G40" s="76">
        <v>2.0355728260043398</v>
      </c>
    </row>
    <row r="41" spans="1:7">
      <c r="A41" s="69" t="s">
        <v>318</v>
      </c>
      <c r="B41" s="77">
        <v>5.7971014492753624E-3</v>
      </c>
      <c r="C41" s="77">
        <v>0.33333333333333326</v>
      </c>
      <c r="D41" s="77">
        <v>1.388888888888889E-2</v>
      </c>
      <c r="E41" s="78">
        <v>2.1398E-2</v>
      </c>
      <c r="F41" s="77">
        <v>5.9199653223603434E-4</v>
      </c>
      <c r="G41" s="76">
        <v>2.0277986870400291</v>
      </c>
    </row>
    <row r="42" spans="1:7">
      <c r="A42" s="69" t="s">
        <v>38</v>
      </c>
      <c r="B42" s="77">
        <v>5.7971014492753624E-3</v>
      </c>
      <c r="C42" s="77">
        <v>0.33333333333333326</v>
      </c>
      <c r="D42" s="77">
        <v>1.388888888888889E-2</v>
      </c>
      <c r="E42" s="78">
        <v>2.1024000000000001E-2</v>
      </c>
      <c r="F42" s="77">
        <v>5.8164945760026112E-4</v>
      </c>
      <c r="G42" s="76">
        <v>2.0267639795764514</v>
      </c>
    </row>
    <row r="43" spans="1:7">
      <c r="A43" s="69" t="s">
        <v>181</v>
      </c>
      <c r="B43" s="77">
        <v>5.7971014492753624E-3</v>
      </c>
      <c r="C43" s="77">
        <v>0.33333333333333326</v>
      </c>
      <c r="D43" s="77">
        <v>1.388888888888889E-2</v>
      </c>
      <c r="E43" s="78">
        <v>1.7395000000000001E-2</v>
      </c>
      <c r="F43" s="77">
        <v>4.8124963446330584E-4</v>
      </c>
      <c r="G43" s="76">
        <v>2.0167239972627562</v>
      </c>
    </row>
    <row r="44" spans="1:7">
      <c r="A44" s="69" t="s">
        <v>333</v>
      </c>
      <c r="B44" s="77">
        <v>2.8985507246376812E-3</v>
      </c>
      <c r="C44" s="77">
        <v>0.33333333333333326</v>
      </c>
      <c r="D44" s="77">
        <v>1.388888888888889E-2</v>
      </c>
      <c r="E44" s="78">
        <v>5.0930000000000003E-2</v>
      </c>
      <c r="F44" s="77">
        <v>1.4090281048126569E-3</v>
      </c>
      <c r="G44" s="76">
        <v>1.8196467718339229</v>
      </c>
    </row>
    <row r="45" spans="1:7">
      <c r="A45" s="69" t="s">
        <v>135</v>
      </c>
      <c r="B45" s="77">
        <v>2.8985507246376812E-3</v>
      </c>
      <c r="C45" s="77">
        <v>0.33333333333333326</v>
      </c>
      <c r="D45" s="77">
        <v>1.388888888888889E-2</v>
      </c>
      <c r="E45" s="78">
        <v>4.3576999999999998E-2</v>
      </c>
      <c r="F45" s="77">
        <v>1.2056001909173599E-3</v>
      </c>
      <c r="G45" s="76">
        <v>1.7993039804443931</v>
      </c>
    </row>
    <row r="46" spans="1:7">
      <c r="A46" s="69" t="s">
        <v>395</v>
      </c>
      <c r="B46" s="77">
        <v>2.8985507246376812E-3</v>
      </c>
      <c r="C46" s="77">
        <v>0.33333333333333326</v>
      </c>
      <c r="D46" s="77">
        <v>1.388888888888889E-2</v>
      </c>
      <c r="E46" s="78">
        <v>1.4714E-2</v>
      </c>
      <c r="F46" s="77">
        <v>4.0707715559028923E-4</v>
      </c>
      <c r="G46" s="76">
        <v>1.7194516769116861</v>
      </c>
    </row>
    <row r="47" spans="1:7">
      <c r="A47" s="69" t="s">
        <v>128</v>
      </c>
      <c r="B47" s="77">
        <v>2.8985507246376812E-3</v>
      </c>
      <c r="C47" s="77">
        <v>0.33333333333333326</v>
      </c>
      <c r="D47" s="77">
        <v>1.388888888888889E-2</v>
      </c>
      <c r="E47" s="78">
        <v>1.2732E-2</v>
      </c>
      <c r="F47" s="77">
        <v>3.5224319321568322E-4</v>
      </c>
      <c r="G47" s="76">
        <v>1.7139682806742254</v>
      </c>
    </row>
    <row r="48" spans="1:7">
      <c r="A48" s="69" t="s">
        <v>167</v>
      </c>
      <c r="B48" s="77">
        <v>2.8985507246376812E-3</v>
      </c>
      <c r="C48" s="77">
        <v>0.33333333333333326</v>
      </c>
      <c r="D48" s="77">
        <v>1.388888888888889E-2</v>
      </c>
      <c r="E48" s="78">
        <v>9.1990000000000006E-3</v>
      </c>
      <c r="F48" s="77">
        <v>2.5449930367507618E-4</v>
      </c>
      <c r="G48" s="76">
        <v>1.7041938917201647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ACD3-33D5-448F-91B5-1BB5380CBE69}">
  <dimension ref="A1:Y101"/>
  <sheetViews>
    <sheetView topLeftCell="A72" zoomScale="70" zoomScaleNormal="70" workbookViewId="0">
      <selection activeCell="N101" sqref="N101"/>
    </sheetView>
  </sheetViews>
  <sheetFormatPr baseColWidth="10" defaultRowHeight="14.4"/>
  <cols>
    <col min="17" max="17" width="18.21875" customWidth="1"/>
    <col min="22" max="22" width="17.88671875" bestFit="1" customWidth="1"/>
    <col min="23" max="23" width="14.44140625" bestFit="1" customWidth="1"/>
    <col min="24" max="24" width="17.88671875" bestFit="1" customWidth="1"/>
    <col min="25" max="25" width="14.44140625" bestFit="1" customWidth="1"/>
  </cols>
  <sheetData>
    <row r="1" spans="1:24" ht="24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2" t="s">
        <v>9</v>
      </c>
      <c r="K1" s="51" t="s">
        <v>18</v>
      </c>
      <c r="L1" s="51" t="s">
        <v>17</v>
      </c>
      <c r="M1" s="51" t="s">
        <v>10</v>
      </c>
      <c r="N1" s="51" t="s">
        <v>11</v>
      </c>
      <c r="O1" s="51" t="s">
        <v>12</v>
      </c>
      <c r="P1" s="53" t="s">
        <v>13</v>
      </c>
      <c r="Q1" s="53" t="s">
        <v>14</v>
      </c>
      <c r="R1" s="54" t="s">
        <v>15</v>
      </c>
      <c r="S1" s="55" t="s">
        <v>317</v>
      </c>
    </row>
    <row r="2" spans="1:24">
      <c r="A2" s="48">
        <v>54</v>
      </c>
      <c r="B2" s="24" t="s">
        <v>26</v>
      </c>
      <c r="C2" s="24" t="s">
        <v>357</v>
      </c>
      <c r="D2" s="25" t="s">
        <v>326</v>
      </c>
      <c r="E2" s="24">
        <v>7</v>
      </c>
      <c r="F2" s="24">
        <v>2</v>
      </c>
      <c r="G2" s="43">
        <v>0.75</v>
      </c>
      <c r="H2" s="43">
        <v>0.238732</v>
      </c>
      <c r="I2" s="26">
        <v>8</v>
      </c>
      <c r="J2" s="26">
        <v>4</v>
      </c>
      <c r="K2" s="27">
        <v>2149381.7289999998</v>
      </c>
      <c r="L2" s="27">
        <v>5067042.6370000001</v>
      </c>
      <c r="M2" s="28">
        <v>4.4762000000000003E-2</v>
      </c>
      <c r="N2" s="29">
        <v>0.23813599999999999</v>
      </c>
      <c r="O2" s="25">
        <v>0.76</v>
      </c>
      <c r="P2" s="35">
        <v>50.265481999999999</v>
      </c>
      <c r="Q2" s="44"/>
      <c r="R2" s="44" t="s">
        <v>403</v>
      </c>
      <c r="S2" s="44" t="s">
        <v>52</v>
      </c>
      <c r="T2" s="44" t="s">
        <v>389</v>
      </c>
      <c r="V2" s="37" t="s">
        <v>391</v>
      </c>
      <c r="W2" t="s">
        <v>273</v>
      </c>
      <c r="X2" t="s">
        <v>394</v>
      </c>
    </row>
    <row r="3" spans="1:24">
      <c r="A3" s="48">
        <v>55</v>
      </c>
      <c r="B3" s="24" t="s">
        <v>19</v>
      </c>
      <c r="C3" s="24" t="s">
        <v>335</v>
      </c>
      <c r="D3" s="25" t="s">
        <v>20</v>
      </c>
      <c r="E3" s="24">
        <v>12</v>
      </c>
      <c r="F3" s="24">
        <v>3</v>
      </c>
      <c r="G3" s="43">
        <v>1.76</v>
      </c>
      <c r="H3" s="43">
        <v>0.56022499999999997</v>
      </c>
      <c r="I3" s="26">
        <v>9</v>
      </c>
      <c r="J3" s="26">
        <v>4.5</v>
      </c>
      <c r="K3" s="27">
        <v>2149383.088</v>
      </c>
      <c r="L3" s="27">
        <v>5067050.3689999999</v>
      </c>
      <c r="M3" s="28">
        <v>0.246499</v>
      </c>
      <c r="N3" s="29">
        <v>2.2480720000000001</v>
      </c>
      <c r="O3" s="25">
        <v>0.76</v>
      </c>
      <c r="P3" s="35">
        <v>63.617251000000003</v>
      </c>
      <c r="Q3" s="44"/>
      <c r="R3" s="44" t="s">
        <v>403</v>
      </c>
      <c r="S3" s="44" t="s">
        <v>52</v>
      </c>
      <c r="T3" s="44" t="s">
        <v>389</v>
      </c>
      <c r="V3" s="38" t="s">
        <v>382</v>
      </c>
      <c r="W3">
        <v>1</v>
      </c>
      <c r="X3">
        <v>1</v>
      </c>
    </row>
    <row r="4" spans="1:24">
      <c r="A4" s="48">
        <v>57</v>
      </c>
      <c r="B4" s="24" t="s">
        <v>318</v>
      </c>
      <c r="C4" s="24" t="s">
        <v>319</v>
      </c>
      <c r="D4" s="25" t="s">
        <v>320</v>
      </c>
      <c r="E4" s="24">
        <v>12</v>
      </c>
      <c r="F4" s="24">
        <v>6</v>
      </c>
      <c r="G4" s="43">
        <v>0.33</v>
      </c>
      <c r="H4" s="43">
        <v>0.105042</v>
      </c>
      <c r="I4" s="26">
        <v>7</v>
      </c>
      <c r="J4" s="26">
        <v>3.5</v>
      </c>
      <c r="K4" s="27">
        <v>2149384.5189999999</v>
      </c>
      <c r="L4" s="27">
        <v>5067055.3609999996</v>
      </c>
      <c r="M4" s="28">
        <v>8.6660000000000001E-3</v>
      </c>
      <c r="N4" s="29">
        <v>7.9033999999999993E-2</v>
      </c>
      <c r="O4" s="25">
        <v>0.76</v>
      </c>
      <c r="P4" s="35">
        <v>38.48451</v>
      </c>
      <c r="Q4" s="44"/>
      <c r="R4" s="44" t="s">
        <v>403</v>
      </c>
      <c r="S4" s="44" t="s">
        <v>52</v>
      </c>
      <c r="T4" s="44" t="s">
        <v>389</v>
      </c>
      <c r="V4" s="39" t="s">
        <v>381</v>
      </c>
      <c r="W4">
        <v>1</v>
      </c>
      <c r="X4">
        <v>1</v>
      </c>
    </row>
    <row r="5" spans="1:24">
      <c r="A5" s="48">
        <v>63</v>
      </c>
      <c r="B5" s="24" t="s">
        <v>27</v>
      </c>
      <c r="C5" s="24" t="s">
        <v>343</v>
      </c>
      <c r="D5" s="25" t="s">
        <v>326</v>
      </c>
      <c r="E5" s="24">
        <v>9</v>
      </c>
      <c r="F5" s="24">
        <v>2.5</v>
      </c>
      <c r="G5" s="43">
        <v>0.52</v>
      </c>
      <c r="H5" s="43">
        <v>0.165521</v>
      </c>
      <c r="I5" s="26">
        <v>9</v>
      </c>
      <c r="J5" s="26">
        <v>4.5</v>
      </c>
      <c r="K5" s="27">
        <v>2149383.81</v>
      </c>
      <c r="L5" s="27">
        <v>5067059.9649999999</v>
      </c>
      <c r="M5" s="28">
        <v>2.1517999999999999E-2</v>
      </c>
      <c r="N5" s="29">
        <v>0.14718100000000001</v>
      </c>
      <c r="O5" s="25">
        <v>0.76</v>
      </c>
      <c r="P5" s="35">
        <v>63.617251000000003</v>
      </c>
      <c r="Q5" s="44"/>
      <c r="R5" s="44" t="s">
        <v>403</v>
      </c>
      <c r="S5" s="44" t="s">
        <v>52</v>
      </c>
      <c r="T5" s="44" t="s">
        <v>389</v>
      </c>
      <c r="V5" s="38" t="s">
        <v>100</v>
      </c>
      <c r="W5">
        <v>1</v>
      </c>
      <c r="X5">
        <v>1</v>
      </c>
    </row>
    <row r="6" spans="1:24">
      <c r="A6" s="48">
        <v>64</v>
      </c>
      <c r="B6" s="24" t="s">
        <v>318</v>
      </c>
      <c r="C6" s="24" t="s">
        <v>319</v>
      </c>
      <c r="D6" s="25" t="s">
        <v>320</v>
      </c>
      <c r="E6" s="24">
        <v>12</v>
      </c>
      <c r="F6" s="24">
        <v>3</v>
      </c>
      <c r="G6" s="43">
        <v>0.4</v>
      </c>
      <c r="H6" s="43">
        <v>0.12732399999999999</v>
      </c>
      <c r="I6" s="26">
        <v>12</v>
      </c>
      <c r="J6" s="26">
        <v>6</v>
      </c>
      <c r="K6" s="27">
        <v>2149383.9</v>
      </c>
      <c r="L6" s="27">
        <v>5067065.58</v>
      </c>
      <c r="M6" s="28">
        <v>1.2732E-2</v>
      </c>
      <c r="N6" s="29">
        <v>0.116119</v>
      </c>
      <c r="O6" s="25">
        <v>0.76</v>
      </c>
      <c r="P6" s="35">
        <v>113.097336</v>
      </c>
      <c r="Q6" s="44"/>
      <c r="R6" s="44" t="s">
        <v>403</v>
      </c>
      <c r="S6" s="44" t="s">
        <v>52</v>
      </c>
      <c r="T6" s="44" t="s">
        <v>389</v>
      </c>
      <c r="V6" s="39" t="s">
        <v>334</v>
      </c>
      <c r="W6">
        <v>1</v>
      </c>
      <c r="X6">
        <v>1</v>
      </c>
    </row>
    <row r="7" spans="1:24">
      <c r="A7" s="48">
        <v>66</v>
      </c>
      <c r="B7" s="24" t="s">
        <v>32</v>
      </c>
      <c r="C7" s="24" t="s">
        <v>371</v>
      </c>
      <c r="D7" s="25" t="s">
        <v>33</v>
      </c>
      <c r="E7" s="24">
        <v>12</v>
      </c>
      <c r="F7" s="24">
        <v>3</v>
      </c>
      <c r="G7" s="43">
        <v>0.63</v>
      </c>
      <c r="H7" s="43">
        <v>0.20053499999999999</v>
      </c>
      <c r="I7" s="26">
        <v>9</v>
      </c>
      <c r="J7" s="26">
        <v>4.5</v>
      </c>
      <c r="K7" s="27">
        <v>2149383.6660000002</v>
      </c>
      <c r="L7" s="27">
        <v>5067068.807</v>
      </c>
      <c r="M7" s="28">
        <v>3.1584000000000001E-2</v>
      </c>
      <c r="N7" s="29">
        <v>0.288049</v>
      </c>
      <c r="O7" s="25">
        <v>0.76</v>
      </c>
      <c r="P7" s="35">
        <v>63.617251000000003</v>
      </c>
      <c r="Q7" s="44"/>
      <c r="R7" s="44" t="s">
        <v>403</v>
      </c>
      <c r="S7" s="44" t="s">
        <v>52</v>
      </c>
      <c r="T7" s="44" t="s">
        <v>389</v>
      </c>
      <c r="V7" s="38" t="s">
        <v>380</v>
      </c>
      <c r="W7">
        <v>4</v>
      </c>
      <c r="X7">
        <v>4</v>
      </c>
    </row>
    <row r="8" spans="1:24">
      <c r="A8" s="48">
        <v>67</v>
      </c>
      <c r="B8" s="24" t="s">
        <v>59</v>
      </c>
      <c r="C8" s="24" t="s">
        <v>338</v>
      </c>
      <c r="D8" s="25" t="s">
        <v>326</v>
      </c>
      <c r="E8" s="24">
        <v>12</v>
      </c>
      <c r="F8" s="24">
        <v>3</v>
      </c>
      <c r="G8" s="43">
        <v>1.08</v>
      </c>
      <c r="H8" s="43">
        <v>0.343775</v>
      </c>
      <c r="I8" s="26">
        <v>9</v>
      </c>
      <c r="J8" s="26">
        <v>4.5</v>
      </c>
      <c r="K8" s="27">
        <v>2149384.08</v>
      </c>
      <c r="L8" s="27">
        <v>5067070.6770000001</v>
      </c>
      <c r="M8" s="28">
        <v>9.2818999999999999E-2</v>
      </c>
      <c r="N8" s="29">
        <v>0.84651100000000001</v>
      </c>
      <c r="O8" s="25">
        <v>0.76</v>
      </c>
      <c r="P8" s="35">
        <v>63.617251000000003</v>
      </c>
      <c r="Q8" s="44"/>
      <c r="R8" s="44" t="s">
        <v>403</v>
      </c>
      <c r="S8" s="44" t="s">
        <v>52</v>
      </c>
      <c r="T8" s="44" t="s">
        <v>389</v>
      </c>
      <c r="V8" s="39" t="s">
        <v>379</v>
      </c>
      <c r="W8">
        <v>4</v>
      </c>
      <c r="X8">
        <v>4</v>
      </c>
    </row>
    <row r="9" spans="1:24">
      <c r="A9" s="48">
        <v>68</v>
      </c>
      <c r="B9" s="24" t="s">
        <v>60</v>
      </c>
      <c r="C9" s="24" t="s">
        <v>398</v>
      </c>
      <c r="D9" s="25" t="s">
        <v>398</v>
      </c>
      <c r="E9" s="24">
        <v>11</v>
      </c>
      <c r="F9" s="24">
        <v>2</v>
      </c>
      <c r="G9" s="43">
        <v>1.93</v>
      </c>
      <c r="H9" s="43">
        <v>0.61433800000000005</v>
      </c>
      <c r="I9" s="26">
        <v>0</v>
      </c>
      <c r="J9" s="26">
        <v>0</v>
      </c>
      <c r="K9" s="27">
        <v>2149382.1090000002</v>
      </c>
      <c r="L9" s="27">
        <v>5067075.1359999999</v>
      </c>
      <c r="M9" s="28">
        <v>0.29641800000000001</v>
      </c>
      <c r="N9" s="29">
        <v>2.478056</v>
      </c>
      <c r="O9" s="25">
        <v>0.76</v>
      </c>
      <c r="P9" s="35">
        <v>0</v>
      </c>
      <c r="Q9" s="44" t="s">
        <v>61</v>
      </c>
      <c r="R9" s="44" t="s">
        <v>403</v>
      </c>
      <c r="S9" s="44" t="s">
        <v>52</v>
      </c>
      <c r="T9" s="44" t="s">
        <v>389</v>
      </c>
      <c r="V9" s="38" t="s">
        <v>19</v>
      </c>
      <c r="W9">
        <v>1</v>
      </c>
      <c r="X9">
        <v>1</v>
      </c>
    </row>
    <row r="10" spans="1:24">
      <c r="A10" s="48">
        <v>69</v>
      </c>
      <c r="B10" s="24" t="s">
        <v>62</v>
      </c>
      <c r="C10" s="24" t="s">
        <v>327</v>
      </c>
      <c r="D10" s="25" t="s">
        <v>63</v>
      </c>
      <c r="E10" s="24">
        <v>8</v>
      </c>
      <c r="F10" s="24">
        <v>2</v>
      </c>
      <c r="G10" s="43">
        <v>0.3</v>
      </c>
      <c r="H10" s="43">
        <v>9.5492999999999995E-2</v>
      </c>
      <c r="I10" s="26">
        <v>7</v>
      </c>
      <c r="J10" s="26">
        <v>3.5</v>
      </c>
      <c r="K10" s="27">
        <v>2149382.94</v>
      </c>
      <c r="L10" s="27">
        <v>5067077.37</v>
      </c>
      <c r="M10" s="28">
        <v>7.162E-3</v>
      </c>
      <c r="N10" s="29">
        <v>4.3545E-2</v>
      </c>
      <c r="O10" s="25">
        <v>0.76</v>
      </c>
      <c r="P10" s="35">
        <v>38.48451</v>
      </c>
      <c r="Q10" s="44"/>
      <c r="R10" s="44" t="s">
        <v>403</v>
      </c>
      <c r="S10" s="44" t="s">
        <v>52</v>
      </c>
      <c r="T10" s="44" t="s">
        <v>389</v>
      </c>
      <c r="V10" s="39" t="s">
        <v>335</v>
      </c>
      <c r="W10">
        <v>1</v>
      </c>
      <c r="X10">
        <v>1</v>
      </c>
    </row>
    <row r="11" spans="1:24">
      <c r="A11" s="48">
        <v>70</v>
      </c>
      <c r="B11" s="24" t="s">
        <v>66</v>
      </c>
      <c r="C11" s="24" t="s">
        <v>356</v>
      </c>
      <c r="D11" s="25" t="s">
        <v>53</v>
      </c>
      <c r="E11" s="24">
        <v>10</v>
      </c>
      <c r="F11" s="24">
        <v>4</v>
      </c>
      <c r="G11" s="43">
        <v>0.52</v>
      </c>
      <c r="H11" s="43">
        <v>0.165521</v>
      </c>
      <c r="I11" s="26">
        <v>9</v>
      </c>
      <c r="J11" s="26">
        <v>4.5</v>
      </c>
      <c r="K11" s="27">
        <v>2149382.89</v>
      </c>
      <c r="L11" s="27">
        <v>5067079.24</v>
      </c>
      <c r="M11" s="28">
        <v>2.1517999999999999E-2</v>
      </c>
      <c r="N11" s="29">
        <v>0.16353500000000001</v>
      </c>
      <c r="O11" s="25">
        <v>0.76</v>
      </c>
      <c r="P11" s="35">
        <v>63.617251000000003</v>
      </c>
      <c r="Q11" s="44"/>
      <c r="R11" s="44" t="s">
        <v>403</v>
      </c>
      <c r="S11" s="44" t="s">
        <v>52</v>
      </c>
      <c r="T11" s="44" t="s">
        <v>389</v>
      </c>
      <c r="V11" s="38" t="s">
        <v>55</v>
      </c>
      <c r="W11">
        <v>2</v>
      </c>
      <c r="X11">
        <v>2</v>
      </c>
    </row>
    <row r="12" spans="1:24">
      <c r="A12" s="48">
        <v>72</v>
      </c>
      <c r="B12" s="24" t="s">
        <v>30</v>
      </c>
      <c r="C12" s="24" t="s">
        <v>349</v>
      </c>
      <c r="D12" s="25" t="s">
        <v>31</v>
      </c>
      <c r="E12" s="24">
        <v>10</v>
      </c>
      <c r="F12" s="24">
        <v>1.5</v>
      </c>
      <c r="G12" s="43">
        <v>0.65</v>
      </c>
      <c r="H12" s="43">
        <v>0.206901</v>
      </c>
      <c r="I12" s="26">
        <v>10</v>
      </c>
      <c r="J12" s="26">
        <v>5</v>
      </c>
      <c r="K12" s="27">
        <v>2149377.9</v>
      </c>
      <c r="L12" s="27">
        <v>5067079.5999999996</v>
      </c>
      <c r="M12" s="28">
        <v>3.3620999999999998E-2</v>
      </c>
      <c r="N12" s="29">
        <v>0.255523</v>
      </c>
      <c r="O12" s="25">
        <v>0.76</v>
      </c>
      <c r="P12" s="35">
        <v>78.539816000000002</v>
      </c>
      <c r="Q12" s="44" t="s">
        <v>70</v>
      </c>
      <c r="R12" s="44" t="s">
        <v>403</v>
      </c>
      <c r="S12" s="44" t="s">
        <v>52</v>
      </c>
      <c r="T12" s="44" t="s">
        <v>389</v>
      </c>
      <c r="V12" s="39" t="s">
        <v>325</v>
      </c>
      <c r="W12">
        <v>2</v>
      </c>
      <c r="X12">
        <v>2</v>
      </c>
    </row>
    <row r="13" spans="1:24">
      <c r="A13" s="48">
        <v>74</v>
      </c>
      <c r="B13" s="24" t="s">
        <v>66</v>
      </c>
      <c r="C13" s="24" t="s">
        <v>356</v>
      </c>
      <c r="D13" s="25" t="s">
        <v>53</v>
      </c>
      <c r="E13" s="24">
        <v>7</v>
      </c>
      <c r="F13" s="24">
        <v>2</v>
      </c>
      <c r="G13" s="43">
        <v>0.43</v>
      </c>
      <c r="H13" s="43">
        <v>0.13687299999999999</v>
      </c>
      <c r="I13" s="26">
        <v>9</v>
      </c>
      <c r="J13" s="26">
        <v>4.5</v>
      </c>
      <c r="K13" s="27">
        <v>2149382.56</v>
      </c>
      <c r="L13" s="27">
        <v>5067091.62</v>
      </c>
      <c r="M13" s="28">
        <v>1.4714E-2</v>
      </c>
      <c r="N13" s="29">
        <v>7.8278E-2</v>
      </c>
      <c r="O13" s="25">
        <v>0.76</v>
      </c>
      <c r="P13" s="35">
        <v>63.617251000000003</v>
      </c>
      <c r="Q13" s="44"/>
      <c r="R13" s="44" t="s">
        <v>403</v>
      </c>
      <c r="S13" s="44" t="s">
        <v>52</v>
      </c>
      <c r="T13" s="44" t="s">
        <v>389</v>
      </c>
      <c r="V13" s="38" t="s">
        <v>59</v>
      </c>
      <c r="W13">
        <v>2</v>
      </c>
      <c r="X13">
        <v>2</v>
      </c>
    </row>
    <row r="14" spans="1:24">
      <c r="A14" s="48">
        <v>75</v>
      </c>
      <c r="B14" s="24" t="s">
        <v>35</v>
      </c>
      <c r="C14" s="24" t="s">
        <v>368</v>
      </c>
      <c r="D14" s="25" t="s">
        <v>326</v>
      </c>
      <c r="E14" s="24">
        <v>12</v>
      </c>
      <c r="F14" s="24">
        <v>3</v>
      </c>
      <c r="G14" s="43">
        <v>1.1299999999999999</v>
      </c>
      <c r="H14" s="43">
        <v>0.35969000000000001</v>
      </c>
      <c r="I14" s="26">
        <v>9</v>
      </c>
      <c r="J14" s="26">
        <v>4.5</v>
      </c>
      <c r="K14" s="27">
        <v>2149379.11</v>
      </c>
      <c r="L14" s="27">
        <v>5067093.5199999996</v>
      </c>
      <c r="M14" s="28">
        <v>0.10161199999999999</v>
      </c>
      <c r="N14" s="29">
        <v>0.92670600000000003</v>
      </c>
      <c r="O14" s="25">
        <v>0.76</v>
      </c>
      <c r="P14" s="35">
        <v>63.617251000000003</v>
      </c>
      <c r="Q14" s="44"/>
      <c r="R14" s="44" t="s">
        <v>403</v>
      </c>
      <c r="S14" s="44" t="s">
        <v>52</v>
      </c>
      <c r="T14" s="44" t="s">
        <v>389</v>
      </c>
      <c r="V14" s="39" t="s">
        <v>338</v>
      </c>
      <c r="W14">
        <v>2</v>
      </c>
      <c r="X14">
        <v>2</v>
      </c>
    </row>
    <row r="15" spans="1:24">
      <c r="A15" s="48">
        <v>76</v>
      </c>
      <c r="B15" s="24" t="s">
        <v>32</v>
      </c>
      <c r="C15" s="24" t="s">
        <v>371</v>
      </c>
      <c r="D15" s="25" t="s">
        <v>33</v>
      </c>
      <c r="E15" s="24">
        <v>12</v>
      </c>
      <c r="F15" s="24">
        <v>4</v>
      </c>
      <c r="G15" s="43">
        <v>0.77</v>
      </c>
      <c r="H15" s="43">
        <v>0.24509900000000001</v>
      </c>
      <c r="I15" s="26">
        <v>9</v>
      </c>
      <c r="J15" s="26">
        <v>4.5</v>
      </c>
      <c r="K15" s="27">
        <v>2149383.06</v>
      </c>
      <c r="L15" s="27">
        <v>5067095.17</v>
      </c>
      <c r="M15" s="28">
        <v>4.7181000000000001E-2</v>
      </c>
      <c r="N15" s="29">
        <v>0.43029499999999998</v>
      </c>
      <c r="O15" s="25">
        <v>0.76</v>
      </c>
      <c r="P15" s="35">
        <v>63.617251000000003</v>
      </c>
      <c r="Q15" s="44"/>
      <c r="R15" s="44" t="s">
        <v>403</v>
      </c>
      <c r="S15" s="44" t="s">
        <v>52</v>
      </c>
      <c r="T15" s="44" t="s">
        <v>389</v>
      </c>
      <c r="V15" s="38" t="s">
        <v>138</v>
      </c>
      <c r="W15">
        <v>6</v>
      </c>
      <c r="X15">
        <v>6</v>
      </c>
    </row>
    <row r="16" spans="1:24">
      <c r="A16" s="48">
        <v>77</v>
      </c>
      <c r="B16" s="24" t="s">
        <v>66</v>
      </c>
      <c r="C16" s="24" t="s">
        <v>356</v>
      </c>
      <c r="D16" s="25" t="s">
        <v>53</v>
      </c>
      <c r="E16" s="24">
        <v>8</v>
      </c>
      <c r="F16" s="24">
        <v>2</v>
      </c>
      <c r="G16" s="43">
        <v>0.34</v>
      </c>
      <c r="H16" s="43">
        <v>0.108225</v>
      </c>
      <c r="I16" s="26">
        <v>7</v>
      </c>
      <c r="J16" s="26">
        <v>3.5</v>
      </c>
      <c r="K16" s="27">
        <v>2149380.77</v>
      </c>
      <c r="L16" s="27">
        <v>5067099.54</v>
      </c>
      <c r="M16" s="28">
        <v>9.1990000000000006E-3</v>
      </c>
      <c r="N16" s="29">
        <v>5.5931000000000002E-2</v>
      </c>
      <c r="O16" s="25">
        <v>0.76</v>
      </c>
      <c r="P16" s="35">
        <v>38.48451</v>
      </c>
      <c r="Q16" s="44"/>
      <c r="R16" s="44" t="s">
        <v>403</v>
      </c>
      <c r="S16" s="44" t="s">
        <v>52</v>
      </c>
      <c r="T16" s="44" t="s">
        <v>389</v>
      </c>
      <c r="V16" s="39" t="s">
        <v>341</v>
      </c>
      <c r="W16">
        <v>6</v>
      </c>
      <c r="X16">
        <v>6</v>
      </c>
    </row>
    <row r="17" spans="1:24">
      <c r="A17" s="48">
        <v>78</v>
      </c>
      <c r="B17" s="24" t="s">
        <v>35</v>
      </c>
      <c r="C17" s="24" t="s">
        <v>368</v>
      </c>
      <c r="D17" s="25" t="s">
        <v>326</v>
      </c>
      <c r="E17" s="24">
        <v>11</v>
      </c>
      <c r="F17" s="24">
        <v>2</v>
      </c>
      <c r="G17" s="43">
        <v>0.6</v>
      </c>
      <c r="H17" s="43">
        <v>0.19098599999999999</v>
      </c>
      <c r="I17" s="26">
        <v>11</v>
      </c>
      <c r="J17" s="26">
        <v>5.5</v>
      </c>
      <c r="K17" s="27">
        <v>2149377.66</v>
      </c>
      <c r="L17" s="27">
        <v>5067098.34</v>
      </c>
      <c r="M17" s="28">
        <v>2.8648E-2</v>
      </c>
      <c r="N17" s="29">
        <v>0.23949599999999999</v>
      </c>
      <c r="O17" s="25">
        <v>0.76</v>
      </c>
      <c r="P17" s="35">
        <v>95.033178000000007</v>
      </c>
      <c r="Q17" s="44"/>
      <c r="R17" s="44" t="s">
        <v>403</v>
      </c>
      <c r="S17" s="44" t="s">
        <v>52</v>
      </c>
      <c r="T17" s="44" t="s">
        <v>389</v>
      </c>
      <c r="V17" s="38" t="s">
        <v>106</v>
      </c>
      <c r="W17">
        <v>2</v>
      </c>
      <c r="X17">
        <v>2</v>
      </c>
    </row>
    <row r="18" spans="1:24">
      <c r="A18" s="48">
        <v>80</v>
      </c>
      <c r="B18" s="24" t="s">
        <v>35</v>
      </c>
      <c r="C18" s="24" t="s">
        <v>368</v>
      </c>
      <c r="D18" s="25" t="s">
        <v>326</v>
      </c>
      <c r="E18" s="24">
        <v>11</v>
      </c>
      <c r="F18" s="24">
        <v>2</v>
      </c>
      <c r="G18" s="43">
        <v>0.6</v>
      </c>
      <c r="H18" s="43">
        <v>0.19098599999999999</v>
      </c>
      <c r="I18" s="26">
        <v>9</v>
      </c>
      <c r="J18" s="26">
        <v>4.5</v>
      </c>
      <c r="K18" s="27">
        <v>2149377.17</v>
      </c>
      <c r="L18" s="27">
        <v>5067101.18</v>
      </c>
      <c r="M18" s="28">
        <v>2.8648E-2</v>
      </c>
      <c r="N18" s="29">
        <v>0.23949599999999999</v>
      </c>
      <c r="O18" s="25">
        <v>0.76</v>
      </c>
      <c r="P18" s="35">
        <v>63.617251000000003</v>
      </c>
      <c r="Q18" s="44"/>
      <c r="R18" s="44" t="s">
        <v>403</v>
      </c>
      <c r="S18" s="44" t="s">
        <v>52</v>
      </c>
      <c r="T18" s="44" t="s">
        <v>389</v>
      </c>
      <c r="V18" s="39" t="s">
        <v>342</v>
      </c>
      <c r="W18">
        <v>2</v>
      </c>
      <c r="X18">
        <v>2</v>
      </c>
    </row>
    <row r="19" spans="1:24">
      <c r="A19" s="48">
        <v>81</v>
      </c>
      <c r="B19" s="24" t="s">
        <v>32</v>
      </c>
      <c r="C19" s="24" t="s">
        <v>371</v>
      </c>
      <c r="D19" s="25" t="s">
        <v>33</v>
      </c>
      <c r="E19" s="24">
        <v>12</v>
      </c>
      <c r="F19" s="24">
        <v>7</v>
      </c>
      <c r="G19" s="43">
        <v>0.95</v>
      </c>
      <c r="H19" s="43">
        <v>0.302394</v>
      </c>
      <c r="I19" s="26">
        <v>9</v>
      </c>
      <c r="J19" s="26">
        <v>4.5</v>
      </c>
      <c r="K19" s="27">
        <v>2149381.5099999998</v>
      </c>
      <c r="L19" s="27">
        <v>5067106.03</v>
      </c>
      <c r="M19" s="28">
        <v>7.1818999999999994E-2</v>
      </c>
      <c r="N19" s="29">
        <v>0.65498599999999996</v>
      </c>
      <c r="O19" s="25">
        <v>0.76</v>
      </c>
      <c r="P19" s="35">
        <v>63.617251000000003</v>
      </c>
      <c r="Q19" s="44"/>
      <c r="R19" s="44" t="s">
        <v>403</v>
      </c>
      <c r="S19" s="44" t="s">
        <v>52</v>
      </c>
      <c r="T19" s="44" t="s">
        <v>389</v>
      </c>
      <c r="V19" s="38" t="s">
        <v>27</v>
      </c>
      <c r="W19">
        <v>1</v>
      </c>
      <c r="X19">
        <v>1</v>
      </c>
    </row>
    <row r="20" spans="1:24">
      <c r="A20" s="48">
        <v>82</v>
      </c>
      <c r="B20" s="24" t="s">
        <v>22</v>
      </c>
      <c r="C20" s="24" t="s">
        <v>345</v>
      </c>
      <c r="D20" s="25" t="s">
        <v>20</v>
      </c>
      <c r="E20" s="24">
        <v>8</v>
      </c>
      <c r="F20" s="24">
        <v>3</v>
      </c>
      <c r="G20" s="43">
        <v>0.59</v>
      </c>
      <c r="H20" s="43">
        <v>0.187803</v>
      </c>
      <c r="I20" s="26">
        <v>6</v>
      </c>
      <c r="J20" s="26">
        <v>3</v>
      </c>
      <c r="K20" s="27">
        <v>2149380.27</v>
      </c>
      <c r="L20" s="27">
        <v>5067105.32</v>
      </c>
      <c r="M20" s="28">
        <v>2.7701E-2</v>
      </c>
      <c r="N20" s="29">
        <v>0.16842199999999999</v>
      </c>
      <c r="O20" s="25">
        <v>0.76</v>
      </c>
      <c r="P20" s="35">
        <v>28.274334</v>
      </c>
      <c r="Q20" s="44"/>
      <c r="R20" s="44" t="s">
        <v>403</v>
      </c>
      <c r="S20" s="44" t="s">
        <v>52</v>
      </c>
      <c r="T20" s="44" t="s">
        <v>389</v>
      </c>
      <c r="V20" s="39" t="s">
        <v>343</v>
      </c>
      <c r="W20">
        <v>1</v>
      </c>
      <c r="X20">
        <v>1</v>
      </c>
    </row>
    <row r="21" spans="1:24">
      <c r="A21" s="48">
        <v>83</v>
      </c>
      <c r="B21" s="24" t="s">
        <v>35</v>
      </c>
      <c r="C21" s="24" t="s">
        <v>368</v>
      </c>
      <c r="D21" s="25" t="s">
        <v>326</v>
      </c>
      <c r="E21" s="24">
        <v>10</v>
      </c>
      <c r="F21" s="24">
        <v>2</v>
      </c>
      <c r="G21" s="43">
        <v>0.6</v>
      </c>
      <c r="H21" s="43">
        <v>0.19098599999999999</v>
      </c>
      <c r="I21" s="26">
        <v>7</v>
      </c>
      <c r="J21" s="26">
        <v>3.5</v>
      </c>
      <c r="K21" s="27">
        <v>2149376.4</v>
      </c>
      <c r="L21" s="27">
        <v>5067103.4000000004</v>
      </c>
      <c r="M21" s="28">
        <v>2.8648E-2</v>
      </c>
      <c r="N21" s="29">
        <v>0.217724</v>
      </c>
      <c r="O21" s="25">
        <v>0.76</v>
      </c>
      <c r="P21" s="35">
        <v>38.48451</v>
      </c>
      <c r="Q21" s="44"/>
      <c r="R21" s="44" t="s">
        <v>403</v>
      </c>
      <c r="S21" s="44" t="s">
        <v>52</v>
      </c>
      <c r="T21" s="44" t="s">
        <v>389</v>
      </c>
      <c r="V21" s="38" t="s">
        <v>41</v>
      </c>
      <c r="W21">
        <v>2</v>
      </c>
      <c r="X21">
        <v>2</v>
      </c>
    </row>
    <row r="22" spans="1:24">
      <c r="A22" s="48">
        <v>84</v>
      </c>
      <c r="B22" s="24" t="s">
        <v>35</v>
      </c>
      <c r="C22" s="24" t="s">
        <v>368</v>
      </c>
      <c r="D22" s="25" t="s">
        <v>326</v>
      </c>
      <c r="E22" s="24">
        <v>11</v>
      </c>
      <c r="F22" s="24">
        <v>2</v>
      </c>
      <c r="G22" s="43">
        <v>0.6</v>
      </c>
      <c r="H22" s="43">
        <v>0.19098599999999999</v>
      </c>
      <c r="I22" s="26">
        <v>8</v>
      </c>
      <c r="J22" s="26">
        <v>4</v>
      </c>
      <c r="K22" s="27">
        <v>2149376.7599999998</v>
      </c>
      <c r="L22" s="27">
        <v>5067104.37</v>
      </c>
      <c r="M22" s="28">
        <v>2.8648E-2</v>
      </c>
      <c r="N22" s="29">
        <v>0.23949599999999999</v>
      </c>
      <c r="O22" s="25">
        <v>0.76</v>
      </c>
      <c r="P22" s="35">
        <v>50.265481999999999</v>
      </c>
      <c r="Q22" s="44"/>
      <c r="R22" s="44" t="s">
        <v>403</v>
      </c>
      <c r="S22" s="44" t="s">
        <v>52</v>
      </c>
      <c r="T22" s="44" t="s">
        <v>389</v>
      </c>
      <c r="V22" s="39" t="s">
        <v>344</v>
      </c>
      <c r="W22">
        <v>2</v>
      </c>
      <c r="X22">
        <v>2</v>
      </c>
    </row>
    <row r="23" spans="1:24">
      <c r="A23" s="48">
        <v>85</v>
      </c>
      <c r="B23" s="24" t="s">
        <v>35</v>
      </c>
      <c r="C23" s="24" t="s">
        <v>368</v>
      </c>
      <c r="D23" s="25" t="s">
        <v>326</v>
      </c>
      <c r="E23" s="24">
        <v>11</v>
      </c>
      <c r="F23" s="24">
        <v>2</v>
      </c>
      <c r="G23" s="43">
        <v>0.6</v>
      </c>
      <c r="H23" s="43">
        <v>0.19098599999999999</v>
      </c>
      <c r="I23" s="26">
        <v>7</v>
      </c>
      <c r="J23" s="26">
        <v>3.5</v>
      </c>
      <c r="K23" s="27">
        <v>2149376.7000000002</v>
      </c>
      <c r="L23" s="27">
        <v>5067105.08</v>
      </c>
      <c r="M23" s="28">
        <v>2.8648E-2</v>
      </c>
      <c r="N23" s="29">
        <v>0.23949599999999999</v>
      </c>
      <c r="O23" s="25">
        <v>0.76</v>
      </c>
      <c r="P23" s="35">
        <v>38.48451</v>
      </c>
      <c r="Q23" s="44"/>
      <c r="R23" s="44" t="s">
        <v>403</v>
      </c>
      <c r="S23" s="44" t="s">
        <v>52</v>
      </c>
      <c r="T23" s="44" t="s">
        <v>389</v>
      </c>
      <c r="V23" s="38" t="s">
        <v>22</v>
      </c>
      <c r="W23">
        <v>2</v>
      </c>
      <c r="X23">
        <v>2</v>
      </c>
    </row>
    <row r="24" spans="1:24">
      <c r="A24" s="48">
        <v>86</v>
      </c>
      <c r="B24" s="24" t="s">
        <v>35</v>
      </c>
      <c r="C24" s="24" t="s">
        <v>368</v>
      </c>
      <c r="D24" s="25" t="s">
        <v>326</v>
      </c>
      <c r="E24" s="24">
        <v>11</v>
      </c>
      <c r="F24" s="24">
        <v>2</v>
      </c>
      <c r="G24" s="43">
        <v>0.6</v>
      </c>
      <c r="H24" s="43">
        <v>0.19098599999999999</v>
      </c>
      <c r="I24" s="26">
        <v>9</v>
      </c>
      <c r="J24" s="26">
        <v>4.5</v>
      </c>
      <c r="K24" s="27">
        <v>2149375.89</v>
      </c>
      <c r="L24" s="27">
        <v>5067107.4400000004</v>
      </c>
      <c r="M24" s="28">
        <v>2.8648E-2</v>
      </c>
      <c r="N24" s="29">
        <v>0.23949599999999999</v>
      </c>
      <c r="O24" s="25">
        <v>0.76</v>
      </c>
      <c r="P24" s="35">
        <v>63.617251000000003</v>
      </c>
      <c r="Q24" s="44"/>
      <c r="R24" s="44" t="s">
        <v>403</v>
      </c>
      <c r="S24" s="44" t="s">
        <v>52</v>
      </c>
      <c r="T24" s="44" t="s">
        <v>389</v>
      </c>
      <c r="V24" s="39" t="s">
        <v>345</v>
      </c>
      <c r="W24">
        <v>2</v>
      </c>
      <c r="X24">
        <v>2</v>
      </c>
    </row>
    <row r="25" spans="1:24">
      <c r="A25" s="48">
        <v>88</v>
      </c>
      <c r="B25" s="24" t="s">
        <v>35</v>
      </c>
      <c r="C25" s="24" t="s">
        <v>368</v>
      </c>
      <c r="D25" s="25" t="s">
        <v>326</v>
      </c>
      <c r="E25" s="24">
        <v>12</v>
      </c>
      <c r="F25" s="24">
        <v>2</v>
      </c>
      <c r="G25" s="43">
        <v>0.37</v>
      </c>
      <c r="H25" s="43">
        <v>0.117775</v>
      </c>
      <c r="I25" s="26">
        <v>9</v>
      </c>
      <c r="J25" s="26">
        <v>4.5</v>
      </c>
      <c r="K25" s="27">
        <v>2149373.33</v>
      </c>
      <c r="L25" s="27">
        <v>5067114.2699999996</v>
      </c>
      <c r="M25" s="28">
        <v>1.0893999999999999E-2</v>
      </c>
      <c r="N25" s="29">
        <v>9.9354999999999999E-2</v>
      </c>
      <c r="O25" s="25">
        <v>0.76</v>
      </c>
      <c r="P25" s="35">
        <v>63.617251000000003</v>
      </c>
      <c r="Q25" s="44"/>
      <c r="R25" s="44" t="s">
        <v>403</v>
      </c>
      <c r="S25" s="44" t="s">
        <v>52</v>
      </c>
      <c r="T25" s="44" t="s">
        <v>389</v>
      </c>
      <c r="V25" s="38" t="s">
        <v>96</v>
      </c>
      <c r="W25">
        <v>2</v>
      </c>
      <c r="X25">
        <v>2</v>
      </c>
    </row>
    <row r="26" spans="1:24">
      <c r="A26" s="48">
        <v>89</v>
      </c>
      <c r="B26" s="24" t="s">
        <v>32</v>
      </c>
      <c r="C26" s="24" t="s">
        <v>371</v>
      </c>
      <c r="D26" s="25" t="s">
        <v>33</v>
      </c>
      <c r="E26" s="24">
        <v>12</v>
      </c>
      <c r="F26" s="24">
        <v>6</v>
      </c>
      <c r="G26" s="43">
        <v>1</v>
      </c>
      <c r="H26" s="43">
        <v>0.31830999999999998</v>
      </c>
      <c r="I26" s="26">
        <v>9</v>
      </c>
      <c r="J26" s="26">
        <v>4.5</v>
      </c>
      <c r="K26" s="27">
        <v>2149374.08</v>
      </c>
      <c r="L26" s="27">
        <v>5067117.2</v>
      </c>
      <c r="M26" s="28">
        <v>7.9576999999999995E-2</v>
      </c>
      <c r="N26" s="29">
        <v>0.72574700000000003</v>
      </c>
      <c r="O26" s="25">
        <v>0.76</v>
      </c>
      <c r="P26" s="35">
        <v>63.617251000000003</v>
      </c>
      <c r="Q26" s="44"/>
      <c r="R26" s="44" t="s">
        <v>403</v>
      </c>
      <c r="S26" s="44" t="s">
        <v>52</v>
      </c>
      <c r="T26" s="44" t="s">
        <v>389</v>
      </c>
      <c r="V26" s="39" t="s">
        <v>97</v>
      </c>
      <c r="W26">
        <v>1</v>
      </c>
      <c r="X26">
        <v>1</v>
      </c>
    </row>
    <row r="27" spans="1:24">
      <c r="A27" s="48">
        <v>103</v>
      </c>
      <c r="B27" s="24" t="s">
        <v>55</v>
      </c>
      <c r="C27" s="24" t="s">
        <v>325</v>
      </c>
      <c r="D27" s="25" t="s">
        <v>326</v>
      </c>
      <c r="E27" s="24">
        <v>9</v>
      </c>
      <c r="F27" s="24">
        <v>4</v>
      </c>
      <c r="G27" s="43">
        <v>1.6</v>
      </c>
      <c r="H27" s="43">
        <v>0.50929599999999997</v>
      </c>
      <c r="I27" s="26">
        <v>9</v>
      </c>
      <c r="J27" s="26">
        <v>4.5</v>
      </c>
      <c r="K27" s="27">
        <v>2149386.781</v>
      </c>
      <c r="L27" s="27">
        <v>5067188.1100000003</v>
      </c>
      <c r="M27" s="28">
        <v>0.20371800000000001</v>
      </c>
      <c r="N27" s="29">
        <v>1.3934329999999999</v>
      </c>
      <c r="O27" s="25">
        <v>0.76</v>
      </c>
      <c r="P27" s="35">
        <v>63.617251000000003</v>
      </c>
      <c r="Q27" s="44"/>
      <c r="R27" s="44" t="s">
        <v>403</v>
      </c>
      <c r="S27" s="44" t="s">
        <v>52</v>
      </c>
      <c r="T27" s="44" t="s">
        <v>389</v>
      </c>
      <c r="V27" s="39" t="s">
        <v>348</v>
      </c>
      <c r="W27">
        <v>1</v>
      </c>
      <c r="X27">
        <v>1</v>
      </c>
    </row>
    <row r="28" spans="1:24">
      <c r="A28" s="48">
        <v>105</v>
      </c>
      <c r="B28" s="24" t="s">
        <v>35</v>
      </c>
      <c r="C28" s="24" t="s">
        <v>368</v>
      </c>
      <c r="D28" s="25" t="s">
        <v>326</v>
      </c>
      <c r="E28" s="24">
        <v>12</v>
      </c>
      <c r="F28" s="24">
        <v>2</v>
      </c>
      <c r="G28" s="43">
        <v>0.9</v>
      </c>
      <c r="H28" s="43">
        <v>0.28647899999999998</v>
      </c>
      <c r="I28" s="26">
        <v>9</v>
      </c>
      <c r="J28" s="26">
        <v>4.5</v>
      </c>
      <c r="K28" s="27">
        <v>2149384.46</v>
      </c>
      <c r="L28" s="27">
        <v>5067200.43</v>
      </c>
      <c r="M28" s="28">
        <v>6.4458000000000001E-2</v>
      </c>
      <c r="N28" s="29">
        <v>0.58785500000000002</v>
      </c>
      <c r="O28" s="25">
        <v>0.76</v>
      </c>
      <c r="P28" s="35">
        <v>63.617251000000003</v>
      </c>
      <c r="Q28" s="44"/>
      <c r="R28" s="44" t="s">
        <v>403</v>
      </c>
      <c r="S28" s="44" t="s">
        <v>52</v>
      </c>
      <c r="T28" s="44" t="s">
        <v>389</v>
      </c>
      <c r="V28" s="38" t="s">
        <v>30</v>
      </c>
      <c r="W28">
        <v>5</v>
      </c>
      <c r="X28">
        <v>5</v>
      </c>
    </row>
    <row r="29" spans="1:24">
      <c r="A29" s="48">
        <v>106</v>
      </c>
      <c r="B29" s="24" t="s">
        <v>35</v>
      </c>
      <c r="C29" s="24" t="s">
        <v>368</v>
      </c>
      <c r="D29" s="25" t="s">
        <v>326</v>
      </c>
      <c r="E29" s="24">
        <v>12</v>
      </c>
      <c r="F29" s="24">
        <v>3</v>
      </c>
      <c r="G29" s="43">
        <v>0.98</v>
      </c>
      <c r="H29" s="43">
        <v>0.311944</v>
      </c>
      <c r="I29" s="26">
        <v>9</v>
      </c>
      <c r="J29" s="26">
        <v>4.5</v>
      </c>
      <c r="K29" s="27">
        <v>2149385.8879999998</v>
      </c>
      <c r="L29" s="27">
        <v>5067220.5159999998</v>
      </c>
      <c r="M29" s="28">
        <v>7.6425999999999994E-2</v>
      </c>
      <c r="N29" s="29">
        <v>0.69700700000000004</v>
      </c>
      <c r="O29" s="25">
        <v>0.76</v>
      </c>
      <c r="P29" s="35">
        <v>63.617251000000003</v>
      </c>
      <c r="Q29" s="44"/>
      <c r="R29" s="44" t="s">
        <v>403</v>
      </c>
      <c r="S29" s="44" t="s">
        <v>52</v>
      </c>
      <c r="T29" s="44" t="s">
        <v>389</v>
      </c>
      <c r="V29" s="39" t="s">
        <v>349</v>
      </c>
      <c r="W29">
        <v>5</v>
      </c>
      <c r="X29">
        <v>5</v>
      </c>
    </row>
    <row r="30" spans="1:24">
      <c r="A30" s="48">
        <v>107</v>
      </c>
      <c r="B30" s="24" t="s">
        <v>132</v>
      </c>
      <c r="C30" s="24" t="s">
        <v>372</v>
      </c>
      <c r="D30" s="25" t="s">
        <v>326</v>
      </c>
      <c r="E30" s="24">
        <v>12</v>
      </c>
      <c r="F30" s="24">
        <v>3</v>
      </c>
      <c r="G30" s="43">
        <v>0.92</v>
      </c>
      <c r="H30" s="43">
        <v>0.29284500000000002</v>
      </c>
      <c r="I30" s="26">
        <v>9</v>
      </c>
      <c r="J30" s="26">
        <v>4.5</v>
      </c>
      <c r="K30" s="27">
        <v>2149385.2439999999</v>
      </c>
      <c r="L30" s="27">
        <v>5067214.6679999996</v>
      </c>
      <c r="M30" s="28">
        <v>6.7353999999999997E-2</v>
      </c>
      <c r="N30" s="29">
        <v>0.61427200000000004</v>
      </c>
      <c r="O30" s="25">
        <v>0.76</v>
      </c>
      <c r="P30" s="35">
        <v>63.617251000000003</v>
      </c>
      <c r="Q30" s="44"/>
      <c r="R30" s="44" t="s">
        <v>403</v>
      </c>
      <c r="S30" s="44" t="s">
        <v>52</v>
      </c>
      <c r="T30" s="44" t="s">
        <v>389</v>
      </c>
      <c r="V30" s="38" t="s">
        <v>24</v>
      </c>
      <c r="W30">
        <v>1</v>
      </c>
      <c r="X30">
        <v>1</v>
      </c>
    </row>
    <row r="31" spans="1:24">
      <c r="A31" s="48">
        <v>114</v>
      </c>
      <c r="B31" s="24" t="s">
        <v>60</v>
      </c>
      <c r="C31" s="24" t="s">
        <v>398</v>
      </c>
      <c r="D31" s="25" t="s">
        <v>398</v>
      </c>
      <c r="E31" s="24">
        <v>12</v>
      </c>
      <c r="F31" s="24">
        <v>3</v>
      </c>
      <c r="G31" s="43">
        <v>1.7</v>
      </c>
      <c r="H31" s="43">
        <v>0.54112700000000002</v>
      </c>
      <c r="I31" s="26">
        <v>0</v>
      </c>
      <c r="J31" s="26">
        <v>0</v>
      </c>
      <c r="K31" s="27">
        <v>2149346.5449999999</v>
      </c>
      <c r="L31" s="27">
        <v>5067241.8279999997</v>
      </c>
      <c r="M31" s="28">
        <v>0.22997899999999999</v>
      </c>
      <c r="N31" s="29">
        <v>2.0974080000000002</v>
      </c>
      <c r="O31" s="25">
        <v>0.76</v>
      </c>
      <c r="P31" s="35">
        <v>0</v>
      </c>
      <c r="Q31" s="44" t="s">
        <v>83</v>
      </c>
      <c r="R31" s="44" t="s">
        <v>403</v>
      </c>
      <c r="S31" s="44" t="s">
        <v>52</v>
      </c>
      <c r="T31" s="44" t="s">
        <v>389</v>
      </c>
      <c r="V31" s="39" t="s">
        <v>351</v>
      </c>
      <c r="W31">
        <v>1</v>
      </c>
      <c r="X31">
        <v>1</v>
      </c>
    </row>
    <row r="32" spans="1:24">
      <c r="A32" s="48">
        <v>115</v>
      </c>
      <c r="B32" s="24" t="s">
        <v>35</v>
      </c>
      <c r="C32" s="24" t="s">
        <v>368</v>
      </c>
      <c r="D32" s="25" t="s">
        <v>326</v>
      </c>
      <c r="E32" s="24">
        <v>12</v>
      </c>
      <c r="F32" s="24">
        <v>4</v>
      </c>
      <c r="G32" s="43">
        <v>0.78</v>
      </c>
      <c r="H32" s="43">
        <v>0.248282</v>
      </c>
      <c r="I32" s="26">
        <v>10</v>
      </c>
      <c r="J32" s="26">
        <v>5</v>
      </c>
      <c r="K32" s="27">
        <v>2149344.5630000001</v>
      </c>
      <c r="L32" s="27">
        <v>5067242.7759999996</v>
      </c>
      <c r="M32" s="28">
        <v>4.8415E-2</v>
      </c>
      <c r="N32" s="29">
        <v>0.44154399999999999</v>
      </c>
      <c r="O32" s="25">
        <v>0.76</v>
      </c>
      <c r="P32" s="35">
        <v>78.539816000000002</v>
      </c>
      <c r="Q32" s="44"/>
      <c r="R32" s="44" t="s">
        <v>403</v>
      </c>
      <c r="S32" s="44" t="s">
        <v>52</v>
      </c>
      <c r="T32" s="44" t="s">
        <v>389</v>
      </c>
      <c r="V32" s="38" t="s">
        <v>62</v>
      </c>
      <c r="W32">
        <v>3</v>
      </c>
      <c r="X32">
        <v>3</v>
      </c>
    </row>
    <row r="33" spans="1:24">
      <c r="A33" s="48">
        <v>116</v>
      </c>
      <c r="B33" s="24" t="s">
        <v>26</v>
      </c>
      <c r="C33" s="24" t="s">
        <v>357</v>
      </c>
      <c r="D33" s="25" t="s">
        <v>326</v>
      </c>
      <c r="E33" s="24">
        <v>10</v>
      </c>
      <c r="F33" s="24">
        <v>2</v>
      </c>
      <c r="G33" s="43">
        <v>0.4</v>
      </c>
      <c r="H33" s="43">
        <v>0.12732399999999999</v>
      </c>
      <c r="I33" s="26">
        <v>5</v>
      </c>
      <c r="J33" s="26">
        <v>2.5</v>
      </c>
      <c r="K33" s="27">
        <v>2149349.088</v>
      </c>
      <c r="L33" s="27">
        <v>5067241.6090000002</v>
      </c>
      <c r="M33" s="28">
        <v>1.2732E-2</v>
      </c>
      <c r="N33" s="29">
        <v>9.6766000000000005E-2</v>
      </c>
      <c r="O33" s="25">
        <v>0.76</v>
      </c>
      <c r="P33" s="35">
        <v>19.634954</v>
      </c>
      <c r="Q33" s="44"/>
      <c r="R33" s="44" t="s">
        <v>403</v>
      </c>
      <c r="S33" s="44" t="s">
        <v>52</v>
      </c>
      <c r="T33" s="44" t="s">
        <v>389</v>
      </c>
      <c r="V33" s="39" t="s">
        <v>327</v>
      </c>
      <c r="W33">
        <v>3</v>
      </c>
      <c r="X33">
        <v>3</v>
      </c>
    </row>
    <row r="34" spans="1:24">
      <c r="A34" s="48">
        <v>117</v>
      </c>
      <c r="B34" s="24" t="s">
        <v>55</v>
      </c>
      <c r="C34" s="24" t="s">
        <v>325</v>
      </c>
      <c r="D34" s="25" t="s">
        <v>326</v>
      </c>
      <c r="E34" s="24">
        <v>12</v>
      </c>
      <c r="F34" s="24">
        <v>3</v>
      </c>
      <c r="G34" s="43">
        <v>1.33</v>
      </c>
      <c r="H34" s="43">
        <v>0.42335200000000001</v>
      </c>
      <c r="I34" s="26">
        <v>9</v>
      </c>
      <c r="J34" s="26">
        <v>4.5</v>
      </c>
      <c r="K34" s="27">
        <v>2149355.7719999999</v>
      </c>
      <c r="L34" s="27">
        <v>5067241.0259999996</v>
      </c>
      <c r="M34" s="28">
        <v>0.140765</v>
      </c>
      <c r="N34" s="29">
        <v>1.2837730000000001</v>
      </c>
      <c r="O34" s="25">
        <v>0.76</v>
      </c>
      <c r="P34" s="35">
        <v>63.617251000000003</v>
      </c>
      <c r="Q34" s="44" t="s">
        <v>84</v>
      </c>
      <c r="R34" s="44" t="s">
        <v>403</v>
      </c>
      <c r="S34" s="44" t="s">
        <v>52</v>
      </c>
      <c r="T34" s="44" t="s">
        <v>389</v>
      </c>
      <c r="V34" s="38" t="s">
        <v>66</v>
      </c>
      <c r="W34">
        <v>3</v>
      </c>
      <c r="X34">
        <v>3</v>
      </c>
    </row>
    <row r="35" spans="1:24">
      <c r="A35" s="48">
        <v>118</v>
      </c>
      <c r="B35" s="24" t="s">
        <v>30</v>
      </c>
      <c r="C35" s="24" t="s">
        <v>349</v>
      </c>
      <c r="D35" s="25" t="s">
        <v>31</v>
      </c>
      <c r="E35" s="24">
        <v>12</v>
      </c>
      <c r="F35" s="24">
        <v>5</v>
      </c>
      <c r="G35" s="43">
        <v>2.65</v>
      </c>
      <c r="H35" s="43">
        <v>0.84352099999999997</v>
      </c>
      <c r="I35" s="26">
        <v>9</v>
      </c>
      <c r="J35" s="26">
        <v>4.5</v>
      </c>
      <c r="K35" s="27">
        <v>2149361.2940000002</v>
      </c>
      <c r="L35" s="27">
        <v>5067236.5</v>
      </c>
      <c r="M35" s="28">
        <v>0.55883300000000002</v>
      </c>
      <c r="N35" s="29">
        <v>5.0965550000000004</v>
      </c>
      <c r="O35" s="25">
        <v>0.76</v>
      </c>
      <c r="P35" s="35">
        <v>63.617251000000003</v>
      </c>
      <c r="Q35" s="44" t="s">
        <v>85</v>
      </c>
      <c r="R35" s="44" t="s">
        <v>403</v>
      </c>
      <c r="S35" s="44" t="s">
        <v>52</v>
      </c>
      <c r="T35" s="44" t="s">
        <v>389</v>
      </c>
      <c r="V35" s="39" t="s">
        <v>356</v>
      </c>
      <c r="W35">
        <v>3</v>
      </c>
      <c r="X35">
        <v>3</v>
      </c>
    </row>
    <row r="36" spans="1:24">
      <c r="A36" s="48">
        <v>120</v>
      </c>
      <c r="B36" s="24" t="s">
        <v>26</v>
      </c>
      <c r="C36" s="24" t="s">
        <v>357</v>
      </c>
      <c r="D36" s="25" t="s">
        <v>326</v>
      </c>
      <c r="E36" s="24">
        <v>9</v>
      </c>
      <c r="F36" s="24">
        <v>2</v>
      </c>
      <c r="G36" s="43">
        <v>1.36</v>
      </c>
      <c r="H36" s="43">
        <v>0.43290099999999998</v>
      </c>
      <c r="I36" s="26">
        <v>11</v>
      </c>
      <c r="J36" s="26">
        <v>5.5</v>
      </c>
      <c r="K36" s="27">
        <v>2149367.0720000002</v>
      </c>
      <c r="L36" s="27">
        <v>5067239.4029999999</v>
      </c>
      <c r="M36" s="28">
        <v>0.14718600000000001</v>
      </c>
      <c r="N36" s="29">
        <v>1.006756</v>
      </c>
      <c r="O36" s="25">
        <v>0.76</v>
      </c>
      <c r="P36" s="35">
        <v>95.033178000000007</v>
      </c>
      <c r="Q36" s="44" t="s">
        <v>86</v>
      </c>
      <c r="R36" s="44" t="s">
        <v>403</v>
      </c>
      <c r="S36" s="44" t="s">
        <v>52</v>
      </c>
      <c r="T36" s="44" t="s">
        <v>389</v>
      </c>
      <c r="V36" s="38" t="s">
        <v>60</v>
      </c>
      <c r="W36">
        <v>8</v>
      </c>
      <c r="X36">
        <v>8</v>
      </c>
    </row>
    <row r="37" spans="1:24">
      <c r="A37" s="48">
        <v>343</v>
      </c>
      <c r="B37" s="24" t="s">
        <v>382</v>
      </c>
      <c r="C37" s="24" t="s">
        <v>381</v>
      </c>
      <c r="D37" s="25" t="s">
        <v>31</v>
      </c>
      <c r="E37" s="24">
        <v>12</v>
      </c>
      <c r="F37" s="24">
        <v>4</v>
      </c>
      <c r="G37" s="43">
        <v>0.43</v>
      </c>
      <c r="H37" s="43">
        <v>0.13687299999999999</v>
      </c>
      <c r="I37" s="26">
        <v>9</v>
      </c>
      <c r="J37" s="26">
        <v>4.5</v>
      </c>
      <c r="K37" s="27">
        <v>2149375.6329999999</v>
      </c>
      <c r="L37" s="27">
        <v>5066964.3739999998</v>
      </c>
      <c r="M37" s="28">
        <v>1.4714E-2</v>
      </c>
      <c r="N37" s="29">
        <v>0.134191</v>
      </c>
      <c r="O37" s="25">
        <v>0.76</v>
      </c>
      <c r="P37" s="35">
        <v>63.617251000000003</v>
      </c>
      <c r="Q37" s="44"/>
      <c r="R37" s="44" t="s">
        <v>403</v>
      </c>
      <c r="S37" s="44" t="s">
        <v>52</v>
      </c>
      <c r="T37" s="44" t="s">
        <v>389</v>
      </c>
      <c r="V37" s="39" t="s">
        <v>398</v>
      </c>
      <c r="W37">
        <v>8</v>
      </c>
      <c r="X37">
        <v>8</v>
      </c>
    </row>
    <row r="38" spans="1:24">
      <c r="A38" s="48">
        <v>360</v>
      </c>
      <c r="B38" s="24" t="s">
        <v>38</v>
      </c>
      <c r="C38" s="24" t="s">
        <v>383</v>
      </c>
      <c r="D38" s="25" t="s">
        <v>39</v>
      </c>
      <c r="E38" s="24">
        <v>12</v>
      </c>
      <c r="F38" s="24">
        <v>4</v>
      </c>
      <c r="G38" s="43">
        <v>0.41</v>
      </c>
      <c r="H38" s="43">
        <v>0.13050700000000001</v>
      </c>
      <c r="I38" s="26">
        <v>8</v>
      </c>
      <c r="J38" s="26">
        <v>4</v>
      </c>
      <c r="K38" s="27">
        <v>2149373.7710000002</v>
      </c>
      <c r="L38" s="27">
        <v>5066978.6940000001</v>
      </c>
      <c r="M38" s="28">
        <v>1.3377E-2</v>
      </c>
      <c r="N38" s="29">
        <v>0.121998</v>
      </c>
      <c r="O38" s="25">
        <v>0.76</v>
      </c>
      <c r="P38" s="35">
        <v>50.265481999999999</v>
      </c>
      <c r="Q38" s="44"/>
      <c r="R38" s="44" t="s">
        <v>403</v>
      </c>
      <c r="S38" s="44" t="s">
        <v>52</v>
      </c>
      <c r="T38" s="44" t="s">
        <v>389</v>
      </c>
      <c r="V38" s="38" t="s">
        <v>318</v>
      </c>
      <c r="W38">
        <v>2</v>
      </c>
      <c r="X38">
        <v>2</v>
      </c>
    </row>
    <row r="39" spans="1:24">
      <c r="A39" s="48">
        <v>363</v>
      </c>
      <c r="B39" s="24" t="s">
        <v>35</v>
      </c>
      <c r="C39" s="24" t="s">
        <v>368</v>
      </c>
      <c r="D39" s="25" t="s">
        <v>326</v>
      </c>
      <c r="E39" s="24">
        <v>12</v>
      </c>
      <c r="F39" s="24">
        <v>5</v>
      </c>
      <c r="G39" s="43">
        <v>0.51</v>
      </c>
      <c r="H39" s="43">
        <v>0.16233800000000001</v>
      </c>
      <c r="I39" s="26">
        <v>8</v>
      </c>
      <c r="J39" s="26">
        <v>4</v>
      </c>
      <c r="K39" s="27">
        <v>2149368.983</v>
      </c>
      <c r="L39" s="27">
        <v>5066986.62</v>
      </c>
      <c r="M39" s="28">
        <v>2.0698000000000001E-2</v>
      </c>
      <c r="N39" s="29">
        <v>0.18876699999999999</v>
      </c>
      <c r="O39" s="25">
        <v>0.76</v>
      </c>
      <c r="P39" s="35">
        <v>50.265481999999999</v>
      </c>
      <c r="Q39" s="44"/>
      <c r="R39" s="44" t="s">
        <v>403</v>
      </c>
      <c r="S39" s="44" t="s">
        <v>52</v>
      </c>
      <c r="T39" s="44" t="s">
        <v>389</v>
      </c>
      <c r="V39" s="39" t="s">
        <v>319</v>
      </c>
      <c r="W39">
        <v>2</v>
      </c>
      <c r="X39">
        <v>2</v>
      </c>
    </row>
    <row r="40" spans="1:24">
      <c r="A40" s="48">
        <v>364</v>
      </c>
      <c r="B40" s="24" t="s">
        <v>96</v>
      </c>
      <c r="C40" s="24" t="s">
        <v>97</v>
      </c>
      <c r="D40" s="25" t="s">
        <v>37</v>
      </c>
      <c r="E40" s="24">
        <v>12</v>
      </c>
      <c r="F40" s="24">
        <v>6</v>
      </c>
      <c r="G40" s="43">
        <v>0.51</v>
      </c>
      <c r="H40" s="43">
        <v>0.16233800000000001</v>
      </c>
      <c r="I40" s="26">
        <v>8</v>
      </c>
      <c r="J40" s="26">
        <v>4</v>
      </c>
      <c r="K40" s="27">
        <v>2149371.548</v>
      </c>
      <c r="L40" s="27">
        <v>5066989.3940000003</v>
      </c>
      <c r="M40" s="28">
        <v>2.0698000000000001E-2</v>
      </c>
      <c r="N40" s="29">
        <v>0.18876699999999999</v>
      </c>
      <c r="O40" s="25">
        <v>0.76</v>
      </c>
      <c r="P40" s="35">
        <v>50.265481999999999</v>
      </c>
      <c r="Q40" s="44"/>
      <c r="R40" s="44" t="s">
        <v>403</v>
      </c>
      <c r="S40" s="44" t="s">
        <v>52</v>
      </c>
      <c r="T40" s="44" t="s">
        <v>389</v>
      </c>
      <c r="V40" s="38" t="s">
        <v>26</v>
      </c>
      <c r="W40">
        <v>19</v>
      </c>
      <c r="X40">
        <v>19</v>
      </c>
    </row>
    <row r="41" spans="1:24">
      <c r="A41" s="48">
        <v>365</v>
      </c>
      <c r="B41" s="24" t="s">
        <v>30</v>
      </c>
      <c r="C41" s="24" t="s">
        <v>349</v>
      </c>
      <c r="D41" s="25" t="s">
        <v>31</v>
      </c>
      <c r="E41" s="24">
        <v>12</v>
      </c>
      <c r="F41" s="24">
        <v>6</v>
      </c>
      <c r="G41" s="43">
        <v>1.76</v>
      </c>
      <c r="H41" s="43">
        <v>0.56022499999999997</v>
      </c>
      <c r="I41" s="26">
        <v>8</v>
      </c>
      <c r="J41" s="26">
        <v>4</v>
      </c>
      <c r="K41" s="27">
        <v>2149372.122</v>
      </c>
      <c r="L41" s="27">
        <v>5066991.3269999996</v>
      </c>
      <c r="M41" s="28">
        <v>0.246499</v>
      </c>
      <c r="N41" s="29">
        <v>2.2480720000000001</v>
      </c>
      <c r="O41" s="25">
        <v>0.76</v>
      </c>
      <c r="P41" s="35">
        <v>50.265481999999999</v>
      </c>
      <c r="Q41" s="44"/>
      <c r="R41" s="44" t="s">
        <v>403</v>
      </c>
      <c r="S41" s="44" t="s">
        <v>52</v>
      </c>
      <c r="T41" s="44" t="s">
        <v>389</v>
      </c>
      <c r="V41" s="39" t="s">
        <v>357</v>
      </c>
      <c r="W41">
        <v>19</v>
      </c>
      <c r="X41">
        <v>19</v>
      </c>
    </row>
    <row r="42" spans="1:24">
      <c r="A42" s="48">
        <v>367</v>
      </c>
      <c r="B42" s="24" t="s">
        <v>26</v>
      </c>
      <c r="C42" s="24" t="s">
        <v>357</v>
      </c>
      <c r="D42" s="25" t="s">
        <v>326</v>
      </c>
      <c r="E42" s="24">
        <v>12</v>
      </c>
      <c r="F42" s="24">
        <v>6</v>
      </c>
      <c r="G42" s="43">
        <v>0.79</v>
      </c>
      <c r="H42" s="43">
        <v>0.25146499999999999</v>
      </c>
      <c r="I42" s="26">
        <v>8</v>
      </c>
      <c r="J42" s="26">
        <v>4</v>
      </c>
      <c r="K42" s="27">
        <v>2149363.7820000001</v>
      </c>
      <c r="L42" s="27">
        <v>5066986.7690000003</v>
      </c>
      <c r="M42" s="28">
        <v>4.9664E-2</v>
      </c>
      <c r="N42" s="29">
        <v>0.45293800000000001</v>
      </c>
      <c r="O42" s="25">
        <v>0.76</v>
      </c>
      <c r="P42" s="35">
        <v>50.265481999999999</v>
      </c>
      <c r="Q42" s="44"/>
      <c r="R42" s="44" t="s">
        <v>403</v>
      </c>
      <c r="S42" s="44" t="s">
        <v>52</v>
      </c>
      <c r="T42" s="44" t="s">
        <v>389</v>
      </c>
      <c r="V42" s="38" t="s">
        <v>38</v>
      </c>
      <c r="W42">
        <v>5</v>
      </c>
      <c r="X42">
        <v>5</v>
      </c>
    </row>
    <row r="43" spans="1:24">
      <c r="A43" s="48">
        <v>395</v>
      </c>
      <c r="B43" s="24" t="s">
        <v>38</v>
      </c>
      <c r="C43" s="24" t="s">
        <v>365</v>
      </c>
      <c r="D43" s="25" t="s">
        <v>39</v>
      </c>
      <c r="E43" s="24">
        <v>8</v>
      </c>
      <c r="F43" s="24">
        <v>3</v>
      </c>
      <c r="G43" s="43">
        <v>0.32</v>
      </c>
      <c r="H43" s="43">
        <v>0.10185900000000001</v>
      </c>
      <c r="I43" s="26">
        <v>9</v>
      </c>
      <c r="J43" s="26">
        <v>4.5</v>
      </c>
      <c r="K43" s="27">
        <v>2149382.338</v>
      </c>
      <c r="L43" s="27">
        <v>5066932.8990000002</v>
      </c>
      <c r="M43" s="28">
        <v>8.149E-3</v>
      </c>
      <c r="N43" s="29">
        <v>4.9543999999999998E-2</v>
      </c>
      <c r="O43" s="25">
        <v>0.76</v>
      </c>
      <c r="P43" s="35">
        <v>63.617251000000003</v>
      </c>
      <c r="Q43" s="44"/>
      <c r="R43" s="44" t="s">
        <v>403</v>
      </c>
      <c r="S43" s="44" t="s">
        <v>52</v>
      </c>
      <c r="T43" s="44" t="s">
        <v>389</v>
      </c>
      <c r="V43" s="39" t="s">
        <v>383</v>
      </c>
      <c r="W43">
        <v>2</v>
      </c>
      <c r="X43">
        <v>2</v>
      </c>
    </row>
    <row r="44" spans="1:24">
      <c r="A44" s="48">
        <v>397</v>
      </c>
      <c r="B44" s="24" t="s">
        <v>100</v>
      </c>
      <c r="C44" s="24" t="s">
        <v>334</v>
      </c>
      <c r="D44" s="25" t="s">
        <v>101</v>
      </c>
      <c r="E44" s="24">
        <v>6</v>
      </c>
      <c r="F44" s="24">
        <v>2</v>
      </c>
      <c r="G44" s="43">
        <v>0.32</v>
      </c>
      <c r="H44" s="43">
        <v>0.10185900000000001</v>
      </c>
      <c r="I44" s="26">
        <v>9</v>
      </c>
      <c r="J44" s="26">
        <v>4.5</v>
      </c>
      <c r="K44" s="27">
        <v>2149380.3849999998</v>
      </c>
      <c r="L44" s="27">
        <v>5066937.102</v>
      </c>
      <c r="M44" s="28">
        <v>8.149E-3</v>
      </c>
      <c r="N44" s="29">
        <v>3.7157999999999997E-2</v>
      </c>
      <c r="O44" s="25">
        <v>0.76</v>
      </c>
      <c r="P44" s="35">
        <v>63.617251000000003</v>
      </c>
      <c r="Q44" s="44"/>
      <c r="R44" s="44" t="s">
        <v>403</v>
      </c>
      <c r="S44" s="44" t="s">
        <v>52</v>
      </c>
      <c r="T44" s="44" t="s">
        <v>389</v>
      </c>
      <c r="V44" s="39" t="s">
        <v>365</v>
      </c>
      <c r="W44">
        <v>3</v>
      </c>
      <c r="X44">
        <v>3</v>
      </c>
    </row>
    <row r="45" spans="1:24">
      <c r="A45" s="48">
        <v>429</v>
      </c>
      <c r="B45" s="24" t="s">
        <v>26</v>
      </c>
      <c r="C45" s="24" t="s">
        <v>357</v>
      </c>
      <c r="D45" s="25" t="s">
        <v>326</v>
      </c>
      <c r="E45" s="24">
        <v>9</v>
      </c>
      <c r="F45" s="24">
        <v>3</v>
      </c>
      <c r="G45" s="43">
        <v>0.35</v>
      </c>
      <c r="H45" s="43">
        <v>0.11140799999999999</v>
      </c>
      <c r="I45" s="26">
        <v>8</v>
      </c>
      <c r="J45" s="26">
        <v>4</v>
      </c>
      <c r="K45" s="27">
        <v>2149365.5839999998</v>
      </c>
      <c r="L45" s="27">
        <v>5066997.4780000001</v>
      </c>
      <c r="M45" s="28">
        <v>9.7479999999999997E-3</v>
      </c>
      <c r="N45" s="29">
        <v>6.6678000000000001E-2</v>
      </c>
      <c r="O45" s="25">
        <v>0.76</v>
      </c>
      <c r="P45" s="35">
        <v>50.265481999999999</v>
      </c>
      <c r="Q45" s="44"/>
      <c r="R45" s="44" t="s">
        <v>403</v>
      </c>
      <c r="S45" s="44" t="s">
        <v>52</v>
      </c>
      <c r="T45" s="44" t="s">
        <v>389</v>
      </c>
      <c r="V45" s="38" t="s">
        <v>35</v>
      </c>
      <c r="W45">
        <v>20</v>
      </c>
      <c r="X45">
        <v>20</v>
      </c>
    </row>
    <row r="46" spans="1:24">
      <c r="A46" s="48">
        <v>432</v>
      </c>
      <c r="B46" s="24" t="s">
        <v>380</v>
      </c>
      <c r="C46" s="24" t="s">
        <v>379</v>
      </c>
      <c r="D46" s="25" t="s">
        <v>113</v>
      </c>
      <c r="E46" s="24">
        <v>7</v>
      </c>
      <c r="F46" s="24">
        <v>2</v>
      </c>
      <c r="G46" s="43">
        <v>0.39</v>
      </c>
      <c r="H46" s="43">
        <v>0.124141</v>
      </c>
      <c r="I46" s="26">
        <v>9</v>
      </c>
      <c r="J46" s="26">
        <v>4.5</v>
      </c>
      <c r="K46" s="27">
        <v>2149363.2110000001</v>
      </c>
      <c r="L46" s="27">
        <v>5067005.6440000003</v>
      </c>
      <c r="M46" s="28">
        <v>1.2104E-2</v>
      </c>
      <c r="N46" s="29">
        <v>6.4392000000000005E-2</v>
      </c>
      <c r="O46" s="25">
        <v>0.76</v>
      </c>
      <c r="P46" s="35">
        <v>63.617251000000003</v>
      </c>
      <c r="Q46" s="44"/>
      <c r="R46" s="44" t="s">
        <v>403</v>
      </c>
      <c r="S46" s="44" t="s">
        <v>52</v>
      </c>
      <c r="T46" s="44" t="s">
        <v>389</v>
      </c>
      <c r="V46" s="39" t="s">
        <v>368</v>
      </c>
      <c r="W46">
        <v>20</v>
      </c>
      <c r="X46">
        <v>20</v>
      </c>
    </row>
    <row r="47" spans="1:24">
      <c r="A47" s="48">
        <v>433</v>
      </c>
      <c r="B47" s="24" t="s">
        <v>380</v>
      </c>
      <c r="C47" s="24" t="s">
        <v>379</v>
      </c>
      <c r="D47" s="25" t="s">
        <v>113</v>
      </c>
      <c r="E47" s="24">
        <v>7</v>
      </c>
      <c r="F47" s="24">
        <v>2</v>
      </c>
      <c r="G47" s="43">
        <v>0.5</v>
      </c>
      <c r="H47" s="43">
        <v>0.15915499999999999</v>
      </c>
      <c r="I47" s="26">
        <v>8</v>
      </c>
      <c r="J47" s="26">
        <v>4</v>
      </c>
      <c r="K47" s="27">
        <v>2149362.9920000001</v>
      </c>
      <c r="L47" s="27">
        <v>5067006.7489999998</v>
      </c>
      <c r="M47" s="28">
        <v>1.9893999999999998E-2</v>
      </c>
      <c r="N47" s="29">
        <v>0.105838</v>
      </c>
      <c r="O47" s="25">
        <v>0.76</v>
      </c>
      <c r="P47" s="35">
        <v>50.265481999999999</v>
      </c>
      <c r="Q47" s="44"/>
      <c r="R47" s="44" t="s">
        <v>403</v>
      </c>
      <c r="S47" s="44" t="s">
        <v>52</v>
      </c>
      <c r="T47" s="44" t="s">
        <v>389</v>
      </c>
      <c r="V47" s="38" t="s">
        <v>32</v>
      </c>
      <c r="W47">
        <v>5</v>
      </c>
      <c r="X47">
        <v>5</v>
      </c>
    </row>
    <row r="48" spans="1:24">
      <c r="A48" s="48">
        <v>434</v>
      </c>
      <c r="B48" s="24" t="s">
        <v>380</v>
      </c>
      <c r="C48" s="24" t="s">
        <v>379</v>
      </c>
      <c r="D48" s="25" t="s">
        <v>113</v>
      </c>
      <c r="E48" s="24">
        <v>12</v>
      </c>
      <c r="F48" s="24">
        <v>2</v>
      </c>
      <c r="G48" s="43">
        <v>1.9</v>
      </c>
      <c r="H48" s="43">
        <v>0.60478900000000002</v>
      </c>
      <c r="I48" s="26">
        <v>9</v>
      </c>
      <c r="J48" s="26">
        <v>4.5</v>
      </c>
      <c r="K48" s="27">
        <v>2149363.3870000001</v>
      </c>
      <c r="L48" s="27">
        <v>5067007.5609999998</v>
      </c>
      <c r="M48" s="28">
        <v>0.287275</v>
      </c>
      <c r="N48" s="29">
        <v>2.619945</v>
      </c>
      <c r="O48" s="25">
        <v>0.76</v>
      </c>
      <c r="P48" s="35">
        <v>63.617251000000003</v>
      </c>
      <c r="Q48" s="44"/>
      <c r="R48" s="44" t="s">
        <v>403</v>
      </c>
      <c r="S48" s="44" t="s">
        <v>52</v>
      </c>
      <c r="T48" s="44" t="s">
        <v>389</v>
      </c>
      <c r="V48" s="39" t="s">
        <v>371</v>
      </c>
      <c r="W48">
        <v>5</v>
      </c>
      <c r="X48">
        <v>5</v>
      </c>
    </row>
    <row r="49" spans="1:25">
      <c r="A49" s="48">
        <v>435</v>
      </c>
      <c r="B49" s="24" t="s">
        <v>380</v>
      </c>
      <c r="C49" s="24" t="s">
        <v>379</v>
      </c>
      <c r="D49" s="25" t="s">
        <v>113</v>
      </c>
      <c r="E49" s="24">
        <v>6</v>
      </c>
      <c r="F49" s="24">
        <v>1.2</v>
      </c>
      <c r="G49" s="43">
        <v>0.39</v>
      </c>
      <c r="H49" s="43">
        <v>0.124141</v>
      </c>
      <c r="I49" s="26">
        <v>7</v>
      </c>
      <c r="J49" s="26">
        <v>3.5</v>
      </c>
      <c r="K49" s="27">
        <v>2149367.5329999998</v>
      </c>
      <c r="L49" s="27">
        <v>5067007.5240000002</v>
      </c>
      <c r="M49" s="28">
        <v>1.2104E-2</v>
      </c>
      <c r="N49" s="29">
        <v>5.5192999999999999E-2</v>
      </c>
      <c r="O49" s="25">
        <v>0.76</v>
      </c>
      <c r="P49" s="35">
        <v>38.48451</v>
      </c>
      <c r="Q49" s="44"/>
      <c r="R49" s="44" t="s">
        <v>403</v>
      </c>
      <c r="S49" s="44" t="s">
        <v>52</v>
      </c>
      <c r="T49" s="44" t="s">
        <v>389</v>
      </c>
      <c r="V49" s="38" t="s">
        <v>132</v>
      </c>
      <c r="W49">
        <v>2</v>
      </c>
      <c r="X49">
        <v>2</v>
      </c>
    </row>
    <row r="50" spans="1:25">
      <c r="A50" s="48">
        <v>438</v>
      </c>
      <c r="B50" s="24" t="s">
        <v>41</v>
      </c>
      <c r="C50" s="24" t="s">
        <v>344</v>
      </c>
      <c r="D50" s="25" t="s">
        <v>42</v>
      </c>
      <c r="E50" s="24">
        <v>12</v>
      </c>
      <c r="F50" s="24">
        <v>3</v>
      </c>
      <c r="G50" s="43">
        <v>1.57</v>
      </c>
      <c r="H50" s="43">
        <v>0.499747</v>
      </c>
      <c r="I50" s="26">
        <v>9</v>
      </c>
      <c r="J50" s="26">
        <v>4.5</v>
      </c>
      <c r="K50" s="27">
        <v>2149375.1719999998</v>
      </c>
      <c r="L50" s="27">
        <v>5067014.0010000002</v>
      </c>
      <c r="M50" s="28">
        <v>0.19615099999999999</v>
      </c>
      <c r="N50" s="29">
        <v>1.7888930000000001</v>
      </c>
      <c r="O50" s="25">
        <v>0.76</v>
      </c>
      <c r="P50" s="35">
        <v>63.617251000000003</v>
      </c>
      <c r="Q50" s="44" t="s">
        <v>165</v>
      </c>
      <c r="R50" s="44" t="s">
        <v>403</v>
      </c>
      <c r="S50" s="44" t="s">
        <v>52</v>
      </c>
      <c r="T50" s="44" t="s">
        <v>389</v>
      </c>
      <c r="V50" s="39" t="s">
        <v>372</v>
      </c>
      <c r="W50">
        <v>2</v>
      </c>
      <c r="X50">
        <v>2</v>
      </c>
    </row>
    <row r="51" spans="1:25">
      <c r="A51" s="48">
        <v>440</v>
      </c>
      <c r="B51" s="24" t="s">
        <v>60</v>
      </c>
      <c r="C51" s="24" t="s">
        <v>398</v>
      </c>
      <c r="D51" s="25" t="s">
        <v>398</v>
      </c>
      <c r="E51" s="24">
        <v>10</v>
      </c>
      <c r="F51" s="24">
        <v>6</v>
      </c>
      <c r="G51" s="43">
        <v>0.6</v>
      </c>
      <c r="H51" s="43">
        <v>0.19098599999999999</v>
      </c>
      <c r="I51" s="26" t="s">
        <v>398</v>
      </c>
      <c r="J51" s="26">
        <v>0</v>
      </c>
      <c r="K51" s="27">
        <v>2149372.9819999998</v>
      </c>
      <c r="L51" s="27">
        <v>5067001.3890000004</v>
      </c>
      <c r="M51" s="28">
        <v>2.8648E-2</v>
      </c>
      <c r="N51" s="29">
        <v>0.217724</v>
      </c>
      <c r="O51" s="25">
        <v>0.76</v>
      </c>
      <c r="P51" s="35">
        <v>0</v>
      </c>
      <c r="Q51" s="44"/>
      <c r="R51" s="44" t="s">
        <v>403</v>
      </c>
      <c r="S51" s="44" t="s">
        <v>52</v>
      </c>
      <c r="T51" s="44" t="s">
        <v>324</v>
      </c>
      <c r="V51" s="38" t="s">
        <v>264</v>
      </c>
    </row>
    <row r="52" spans="1:25">
      <c r="A52" s="48">
        <v>505</v>
      </c>
      <c r="B52" s="24" t="s">
        <v>60</v>
      </c>
      <c r="C52" s="24" t="s">
        <v>398</v>
      </c>
      <c r="D52" s="25" t="s">
        <v>398</v>
      </c>
      <c r="E52" s="24">
        <v>12</v>
      </c>
      <c r="F52" s="24">
        <v>4</v>
      </c>
      <c r="G52" s="43">
        <v>1.4</v>
      </c>
      <c r="H52" s="43">
        <v>0.44563399999999997</v>
      </c>
      <c r="I52" s="26" t="s">
        <v>398</v>
      </c>
      <c r="J52" s="26">
        <v>0</v>
      </c>
      <c r="K52" s="27">
        <v>2149354.2069999999</v>
      </c>
      <c r="L52" s="27">
        <v>5067017.25</v>
      </c>
      <c r="M52" s="28">
        <v>0.155972</v>
      </c>
      <c r="N52" s="29">
        <v>1.422463</v>
      </c>
      <c r="O52" s="25">
        <v>0.76</v>
      </c>
      <c r="P52" s="35">
        <v>0</v>
      </c>
      <c r="Q52" s="44"/>
      <c r="R52" s="44" t="s">
        <v>403</v>
      </c>
      <c r="S52" s="44" t="s">
        <v>52</v>
      </c>
      <c r="T52" s="44" t="s">
        <v>324</v>
      </c>
      <c r="V52" s="39" t="s">
        <v>264</v>
      </c>
    </row>
    <row r="53" spans="1:25">
      <c r="A53" s="48">
        <v>509</v>
      </c>
      <c r="B53" s="24" t="s">
        <v>96</v>
      </c>
      <c r="C53" s="24" t="s">
        <v>348</v>
      </c>
      <c r="D53" s="25" t="s">
        <v>37</v>
      </c>
      <c r="E53" s="24">
        <v>12</v>
      </c>
      <c r="F53" s="24">
        <v>5</v>
      </c>
      <c r="G53" s="43">
        <v>1.35</v>
      </c>
      <c r="H53" s="43">
        <v>0.42971799999999999</v>
      </c>
      <c r="I53" s="26">
        <v>8</v>
      </c>
      <c r="J53" s="26">
        <v>4</v>
      </c>
      <c r="K53" s="27">
        <v>2149347.3930000002</v>
      </c>
      <c r="L53" s="27">
        <v>5067023.3859999999</v>
      </c>
      <c r="M53" s="28">
        <v>0.14502999999999999</v>
      </c>
      <c r="N53" s="29">
        <v>1.322673</v>
      </c>
      <c r="O53" s="25">
        <v>0.76</v>
      </c>
      <c r="P53" s="35">
        <v>50.265481999999999</v>
      </c>
      <c r="Q53" s="44"/>
      <c r="R53" s="44" t="s">
        <v>403</v>
      </c>
      <c r="S53" s="44" t="s">
        <v>52</v>
      </c>
      <c r="T53" s="44" t="s">
        <v>389</v>
      </c>
      <c r="V53" s="38" t="s">
        <v>274</v>
      </c>
      <c r="W53">
        <v>99</v>
      </c>
      <c r="X53">
        <v>99</v>
      </c>
    </row>
    <row r="54" spans="1:25">
      <c r="A54" s="48">
        <v>510</v>
      </c>
      <c r="B54" s="24" t="s">
        <v>138</v>
      </c>
      <c r="C54" s="24" t="s">
        <v>341</v>
      </c>
      <c r="D54" s="25" t="s">
        <v>95</v>
      </c>
      <c r="E54" s="24">
        <v>12</v>
      </c>
      <c r="F54" s="24">
        <v>4</v>
      </c>
      <c r="G54" s="43">
        <v>1.7</v>
      </c>
      <c r="H54" s="43">
        <v>0.54112700000000002</v>
      </c>
      <c r="I54" s="26">
        <v>9</v>
      </c>
      <c r="J54" s="26">
        <v>4.5</v>
      </c>
      <c r="K54" s="27">
        <v>2149354.2549999999</v>
      </c>
      <c r="L54" s="27">
        <v>5067019.7429999998</v>
      </c>
      <c r="M54" s="28">
        <v>0.22997899999999999</v>
      </c>
      <c r="N54" s="29">
        <v>2.0974080000000002</v>
      </c>
      <c r="O54" s="25">
        <v>0.76</v>
      </c>
      <c r="P54" s="35">
        <v>63.617251000000003</v>
      </c>
      <c r="Q54" s="44"/>
      <c r="R54" s="44" t="s">
        <v>403</v>
      </c>
      <c r="S54" s="44" t="s">
        <v>52</v>
      </c>
      <c r="T54" s="44" t="s">
        <v>389</v>
      </c>
    </row>
    <row r="55" spans="1:25">
      <c r="A55" s="48">
        <v>511</v>
      </c>
      <c r="B55" s="24" t="s">
        <v>26</v>
      </c>
      <c r="C55" s="24" t="s">
        <v>357</v>
      </c>
      <c r="D55" s="25" t="s">
        <v>326</v>
      </c>
      <c r="E55" s="24">
        <v>12</v>
      </c>
      <c r="F55" s="24">
        <v>5</v>
      </c>
      <c r="G55" s="43">
        <v>1.07</v>
      </c>
      <c r="H55" s="43">
        <v>0.34059200000000001</v>
      </c>
      <c r="I55" s="26">
        <v>8</v>
      </c>
      <c r="J55" s="26">
        <v>4</v>
      </c>
      <c r="K55" s="27">
        <v>2149354.54</v>
      </c>
      <c r="L55" s="27">
        <v>5067019.7410000004</v>
      </c>
      <c r="M55" s="28">
        <v>9.1107999999999995E-2</v>
      </c>
      <c r="N55" s="29">
        <v>0.83090699999999995</v>
      </c>
      <c r="O55" s="25">
        <v>0.76</v>
      </c>
      <c r="P55" s="35">
        <v>50.265481999999999</v>
      </c>
      <c r="Q55" s="44"/>
      <c r="R55" s="44" t="s">
        <v>403</v>
      </c>
      <c r="S55" s="44" t="s">
        <v>52</v>
      </c>
      <c r="T55" s="44" t="s">
        <v>389</v>
      </c>
    </row>
    <row r="56" spans="1:25">
      <c r="A56" s="48">
        <v>517</v>
      </c>
      <c r="B56" s="24" t="s">
        <v>26</v>
      </c>
      <c r="C56" s="24" t="s">
        <v>357</v>
      </c>
      <c r="D56" s="25" t="s">
        <v>326</v>
      </c>
      <c r="E56" s="24">
        <v>12</v>
      </c>
      <c r="F56" s="24">
        <v>6</v>
      </c>
      <c r="G56" s="43">
        <v>0.4</v>
      </c>
      <c r="H56" s="43">
        <v>0.12732399999999999</v>
      </c>
      <c r="I56" s="26">
        <v>7</v>
      </c>
      <c r="J56" s="26">
        <v>3.5</v>
      </c>
      <c r="K56" s="27">
        <v>2149352.6030000001</v>
      </c>
      <c r="L56" s="27">
        <v>5067040.8</v>
      </c>
      <c r="M56" s="28">
        <v>1.2732E-2</v>
      </c>
      <c r="N56" s="29">
        <v>0.116119</v>
      </c>
      <c r="O56" s="25">
        <v>0.76</v>
      </c>
      <c r="P56" s="35">
        <v>38.48451</v>
      </c>
      <c r="Q56" s="44"/>
      <c r="R56" s="44" t="s">
        <v>403</v>
      </c>
      <c r="S56" s="44" t="s">
        <v>52</v>
      </c>
      <c r="T56" s="44" t="s">
        <v>389</v>
      </c>
    </row>
    <row r="57" spans="1:25">
      <c r="A57" s="48">
        <v>518</v>
      </c>
      <c r="B57" s="24" t="s">
        <v>26</v>
      </c>
      <c r="C57" s="24" t="s">
        <v>357</v>
      </c>
      <c r="D57" s="25" t="s">
        <v>326</v>
      </c>
      <c r="E57" s="24">
        <v>12</v>
      </c>
      <c r="F57" s="24">
        <v>6</v>
      </c>
      <c r="G57" s="43">
        <v>0.93</v>
      </c>
      <c r="H57" s="43">
        <v>0.29602800000000001</v>
      </c>
      <c r="I57" s="26">
        <v>7</v>
      </c>
      <c r="J57" s="26">
        <v>3.5</v>
      </c>
      <c r="K57" s="27">
        <v>2149350.2590000001</v>
      </c>
      <c r="L57" s="27">
        <v>5067041.3660000004</v>
      </c>
      <c r="M57" s="28">
        <v>6.8826999999999999E-2</v>
      </c>
      <c r="N57" s="29">
        <v>0.62769799999999998</v>
      </c>
      <c r="O57" s="25">
        <v>0.76</v>
      </c>
      <c r="P57" s="35">
        <v>38.48451</v>
      </c>
      <c r="Q57" s="44"/>
      <c r="R57" s="44" t="s">
        <v>403</v>
      </c>
      <c r="S57" s="44" t="s">
        <v>52</v>
      </c>
      <c r="T57" s="44" t="s">
        <v>389</v>
      </c>
    </row>
    <row r="58" spans="1:25">
      <c r="A58" s="48">
        <v>519</v>
      </c>
      <c r="B58" s="24" t="s">
        <v>26</v>
      </c>
      <c r="C58" s="24" t="s">
        <v>357</v>
      </c>
      <c r="D58" s="25" t="s">
        <v>326</v>
      </c>
      <c r="E58" s="24">
        <v>12</v>
      </c>
      <c r="F58" s="24">
        <v>6</v>
      </c>
      <c r="G58" s="43">
        <v>0.6</v>
      </c>
      <c r="H58" s="43">
        <v>0.19098599999999999</v>
      </c>
      <c r="I58" s="26">
        <v>8</v>
      </c>
      <c r="J58" s="26">
        <v>4</v>
      </c>
      <c r="K58" s="27">
        <v>2149348.824</v>
      </c>
      <c r="L58" s="27">
        <v>5067041.7699999996</v>
      </c>
      <c r="M58" s="28">
        <v>2.8648E-2</v>
      </c>
      <c r="N58" s="29">
        <v>0.26126899999999997</v>
      </c>
      <c r="O58" s="25">
        <v>0.76</v>
      </c>
      <c r="P58" s="35">
        <v>50.265481999999999</v>
      </c>
      <c r="Q58" s="44"/>
      <c r="R58" s="44" t="s">
        <v>403</v>
      </c>
      <c r="S58" s="44" t="s">
        <v>52</v>
      </c>
      <c r="T58" s="44" t="s">
        <v>389</v>
      </c>
      <c r="X58" s="37" t="s">
        <v>416</v>
      </c>
      <c r="Y58" t="s">
        <v>415</v>
      </c>
    </row>
    <row r="59" spans="1:25">
      <c r="A59" s="48">
        <v>520</v>
      </c>
      <c r="B59" s="24" t="s">
        <v>26</v>
      </c>
      <c r="C59" s="24" t="s">
        <v>357</v>
      </c>
      <c r="D59" s="25" t="s">
        <v>326</v>
      </c>
      <c r="E59" s="24">
        <v>12</v>
      </c>
      <c r="F59" s="24">
        <v>6</v>
      </c>
      <c r="G59" s="43">
        <v>0.81</v>
      </c>
      <c r="H59" s="43">
        <v>0.25783099999999998</v>
      </c>
      <c r="I59" s="26">
        <v>11</v>
      </c>
      <c r="J59" s="26">
        <v>5.5</v>
      </c>
      <c r="K59" s="27">
        <v>2149352.6839999999</v>
      </c>
      <c r="L59" s="27">
        <v>5067043.2369999997</v>
      </c>
      <c r="M59" s="28">
        <v>5.2211E-2</v>
      </c>
      <c r="N59" s="29">
        <v>0.47616199999999997</v>
      </c>
      <c r="O59" s="25">
        <v>0.76</v>
      </c>
      <c r="P59" s="35">
        <v>95.033178000000007</v>
      </c>
      <c r="Q59" s="44"/>
      <c r="R59" s="44" t="s">
        <v>403</v>
      </c>
      <c r="S59" s="44" t="s">
        <v>52</v>
      </c>
      <c r="T59" s="44" t="s">
        <v>389</v>
      </c>
      <c r="X59" s="38" t="s">
        <v>382</v>
      </c>
      <c r="Y59">
        <v>0.134191</v>
      </c>
    </row>
    <row r="60" spans="1:25">
      <c r="A60" s="48">
        <v>521</v>
      </c>
      <c r="B60" s="24" t="s">
        <v>26</v>
      </c>
      <c r="C60" s="24" t="s">
        <v>357</v>
      </c>
      <c r="D60" s="25" t="s">
        <v>326</v>
      </c>
      <c r="E60" s="24">
        <v>12</v>
      </c>
      <c r="F60" s="24">
        <v>6</v>
      </c>
      <c r="G60" s="43">
        <v>0.66</v>
      </c>
      <c r="H60" s="43">
        <v>0.21008499999999999</v>
      </c>
      <c r="I60" s="26">
        <v>9</v>
      </c>
      <c r="J60" s="26">
        <v>4.5</v>
      </c>
      <c r="K60" s="27">
        <v>2149358.0240000002</v>
      </c>
      <c r="L60" s="27">
        <v>5067040.7920000004</v>
      </c>
      <c r="M60" s="28">
        <v>3.4664E-2</v>
      </c>
      <c r="N60" s="29">
        <v>0.316135</v>
      </c>
      <c r="O60" s="25">
        <v>0.76</v>
      </c>
      <c r="P60" s="35">
        <v>63.617251000000003</v>
      </c>
      <c r="Q60" s="44"/>
      <c r="R60" s="44" t="s">
        <v>403</v>
      </c>
      <c r="S60" s="44" t="s">
        <v>52</v>
      </c>
      <c r="T60" s="44" t="s">
        <v>389</v>
      </c>
      <c r="X60" s="38" t="s">
        <v>100</v>
      </c>
      <c r="Y60">
        <v>3.7157999999999997E-2</v>
      </c>
    </row>
    <row r="61" spans="1:25">
      <c r="A61" s="48">
        <v>522</v>
      </c>
      <c r="B61" s="24" t="s">
        <v>26</v>
      </c>
      <c r="C61" s="24" t="s">
        <v>357</v>
      </c>
      <c r="D61" s="25" t="s">
        <v>326</v>
      </c>
      <c r="E61" s="24">
        <v>12</v>
      </c>
      <c r="F61" s="24">
        <v>6</v>
      </c>
      <c r="G61" s="43">
        <v>0.45</v>
      </c>
      <c r="H61" s="43">
        <v>0.14323900000000001</v>
      </c>
      <c r="I61" s="26">
        <v>9</v>
      </c>
      <c r="J61" s="26">
        <v>4.5</v>
      </c>
      <c r="K61" s="27">
        <v>2149358.5419999999</v>
      </c>
      <c r="L61" s="27">
        <v>5067040.1880000001</v>
      </c>
      <c r="M61" s="28">
        <v>1.6114E-2</v>
      </c>
      <c r="N61" s="29">
        <v>0.14696400000000001</v>
      </c>
      <c r="O61" s="25">
        <v>0.76</v>
      </c>
      <c r="P61" s="35">
        <v>63.617251000000003</v>
      </c>
      <c r="Q61" s="44"/>
      <c r="R61" s="44" t="s">
        <v>403</v>
      </c>
      <c r="S61" s="44" t="s">
        <v>52</v>
      </c>
      <c r="T61" s="44" t="s">
        <v>389</v>
      </c>
      <c r="X61" s="38" t="s">
        <v>380</v>
      </c>
      <c r="Y61">
        <v>2.8453680000000001</v>
      </c>
    </row>
    <row r="62" spans="1:25">
      <c r="A62" s="48">
        <v>525</v>
      </c>
      <c r="B62" s="24" t="s">
        <v>138</v>
      </c>
      <c r="C62" s="24" t="s">
        <v>341</v>
      </c>
      <c r="D62" s="25" t="s">
        <v>95</v>
      </c>
      <c r="E62" s="24">
        <v>12</v>
      </c>
      <c r="F62" s="24">
        <v>6</v>
      </c>
      <c r="G62" s="43">
        <v>1.26</v>
      </c>
      <c r="H62" s="43">
        <v>0.40106999999999998</v>
      </c>
      <c r="I62" s="26">
        <v>11</v>
      </c>
      <c r="J62" s="26">
        <v>5.5</v>
      </c>
      <c r="K62" s="27">
        <v>2149365.0210000002</v>
      </c>
      <c r="L62" s="27">
        <v>5067042.7649999997</v>
      </c>
      <c r="M62" s="28">
        <v>0.126337</v>
      </c>
      <c r="N62" s="29">
        <v>1.1521950000000001</v>
      </c>
      <c r="O62" s="25">
        <v>0.76</v>
      </c>
      <c r="P62" s="35">
        <v>95.033178000000007</v>
      </c>
      <c r="Q62" s="44"/>
      <c r="R62" s="44" t="s">
        <v>403</v>
      </c>
      <c r="S62" s="44" t="s">
        <v>52</v>
      </c>
      <c r="T62" s="44" t="s">
        <v>389</v>
      </c>
      <c r="X62" s="38" t="s">
        <v>19</v>
      </c>
      <c r="Y62">
        <v>2.2480720000000001</v>
      </c>
    </row>
    <row r="63" spans="1:25">
      <c r="A63" s="48">
        <v>526</v>
      </c>
      <c r="B63" s="24" t="s">
        <v>138</v>
      </c>
      <c r="C63" s="24" t="s">
        <v>341</v>
      </c>
      <c r="D63" s="25" t="s">
        <v>95</v>
      </c>
      <c r="E63" s="24">
        <v>12</v>
      </c>
      <c r="F63" s="24">
        <v>6</v>
      </c>
      <c r="G63" s="43">
        <v>1.29</v>
      </c>
      <c r="H63" s="43">
        <v>0.41061999999999999</v>
      </c>
      <c r="I63" s="26">
        <v>11</v>
      </c>
      <c r="J63" s="26">
        <v>5.5</v>
      </c>
      <c r="K63" s="27">
        <v>2149368.361</v>
      </c>
      <c r="L63" s="27">
        <v>5067042.7630000003</v>
      </c>
      <c r="M63" s="28">
        <v>0.13242499999999999</v>
      </c>
      <c r="N63" s="29">
        <v>1.2077150000000001</v>
      </c>
      <c r="O63" s="25">
        <v>0.76</v>
      </c>
      <c r="P63" s="35">
        <v>95.033178000000007</v>
      </c>
      <c r="Q63" s="44"/>
      <c r="R63" s="44" t="s">
        <v>403</v>
      </c>
      <c r="S63" s="44" t="s">
        <v>52</v>
      </c>
      <c r="T63" s="44" t="s">
        <v>389</v>
      </c>
      <c r="X63" s="38" t="s">
        <v>55</v>
      </c>
      <c r="Y63">
        <v>2.677206</v>
      </c>
    </row>
    <row r="64" spans="1:25">
      <c r="A64" s="48">
        <v>528</v>
      </c>
      <c r="B64" s="24" t="s">
        <v>138</v>
      </c>
      <c r="C64" s="24" t="s">
        <v>341</v>
      </c>
      <c r="D64" s="25" t="s">
        <v>95</v>
      </c>
      <c r="E64" s="24">
        <v>13</v>
      </c>
      <c r="F64" s="24">
        <v>8</v>
      </c>
      <c r="G64" s="43">
        <v>0.49</v>
      </c>
      <c r="H64" s="43">
        <v>0.155972</v>
      </c>
      <c r="I64" s="26">
        <v>8</v>
      </c>
      <c r="J64" s="26">
        <v>4</v>
      </c>
      <c r="K64" s="27">
        <v>2149370.889</v>
      </c>
      <c r="L64" s="27">
        <v>5067042.7070000004</v>
      </c>
      <c r="M64" s="28">
        <v>1.9106999999999999E-2</v>
      </c>
      <c r="N64" s="29">
        <v>0.188773</v>
      </c>
      <c r="O64" s="25">
        <v>0.76</v>
      </c>
      <c r="P64" s="35">
        <v>50.265481999999999</v>
      </c>
      <c r="Q64" s="44"/>
      <c r="R64" s="44" t="s">
        <v>403</v>
      </c>
      <c r="S64" s="44" t="s">
        <v>52</v>
      </c>
      <c r="T64" s="44" t="s">
        <v>389</v>
      </c>
      <c r="X64" s="38" t="s">
        <v>59</v>
      </c>
      <c r="Y64">
        <v>0.99172100000000007</v>
      </c>
    </row>
    <row r="65" spans="1:25">
      <c r="A65" s="48">
        <v>529</v>
      </c>
      <c r="B65" s="24" t="s">
        <v>138</v>
      </c>
      <c r="C65" s="24" t="s">
        <v>341</v>
      </c>
      <c r="D65" s="25" t="s">
        <v>95</v>
      </c>
      <c r="E65" s="24">
        <v>13</v>
      </c>
      <c r="F65" s="24">
        <v>9</v>
      </c>
      <c r="G65" s="43">
        <v>0.93</v>
      </c>
      <c r="H65" s="43">
        <v>0.29602800000000001</v>
      </c>
      <c r="I65" s="26">
        <v>7</v>
      </c>
      <c r="J65" s="26">
        <v>3.5</v>
      </c>
      <c r="K65" s="27">
        <v>2149373.5249999999</v>
      </c>
      <c r="L65" s="27">
        <v>5067042.6059999997</v>
      </c>
      <c r="M65" s="28">
        <v>6.8826999999999999E-2</v>
      </c>
      <c r="N65" s="29">
        <v>0.680006</v>
      </c>
      <c r="O65" s="25">
        <v>0.76</v>
      </c>
      <c r="P65" s="35">
        <v>38.48451</v>
      </c>
      <c r="Q65" s="44"/>
      <c r="R65" s="44" t="s">
        <v>403</v>
      </c>
      <c r="S65" s="44" t="s">
        <v>52</v>
      </c>
      <c r="T65" s="44" t="s">
        <v>389</v>
      </c>
      <c r="X65" s="38" t="s">
        <v>138</v>
      </c>
      <c r="Y65">
        <v>6.3123380000000004</v>
      </c>
    </row>
    <row r="66" spans="1:25">
      <c r="A66" s="48">
        <v>531</v>
      </c>
      <c r="B66" s="24" t="s">
        <v>138</v>
      </c>
      <c r="C66" s="24" t="s">
        <v>341</v>
      </c>
      <c r="D66" s="25" t="s">
        <v>95</v>
      </c>
      <c r="E66" s="24">
        <v>13</v>
      </c>
      <c r="F66" s="24">
        <v>8</v>
      </c>
      <c r="G66" s="43">
        <v>1.1200000000000001</v>
      </c>
      <c r="H66" s="43">
        <v>0.35650700000000002</v>
      </c>
      <c r="I66" s="26">
        <v>7</v>
      </c>
      <c r="J66" s="26">
        <v>3.5</v>
      </c>
      <c r="K66" s="27">
        <v>2149376.3059999999</v>
      </c>
      <c r="L66" s="27">
        <v>5067042.3150000004</v>
      </c>
      <c r="M66" s="28">
        <v>9.9821999999999994E-2</v>
      </c>
      <c r="N66" s="29">
        <v>0.98624100000000003</v>
      </c>
      <c r="O66" s="25">
        <v>0.76</v>
      </c>
      <c r="P66" s="35">
        <v>38.48451</v>
      </c>
      <c r="Q66" s="44"/>
      <c r="R66" s="44" t="s">
        <v>403</v>
      </c>
      <c r="S66" s="44" t="s">
        <v>52</v>
      </c>
      <c r="T66" s="44" t="s">
        <v>389</v>
      </c>
      <c r="X66" s="38" t="s">
        <v>106</v>
      </c>
      <c r="Y66">
        <v>2.7514560000000001</v>
      </c>
    </row>
    <row r="67" spans="1:25">
      <c r="A67" s="48">
        <v>532</v>
      </c>
      <c r="B67" s="24" t="s">
        <v>26</v>
      </c>
      <c r="C67" s="24" t="s">
        <v>357</v>
      </c>
      <c r="D67" s="25" t="s">
        <v>326</v>
      </c>
      <c r="E67" s="24">
        <v>13</v>
      </c>
      <c r="F67" s="24">
        <v>5</v>
      </c>
      <c r="G67" s="43">
        <v>1.2</v>
      </c>
      <c r="H67" s="43">
        <v>0.38197199999999998</v>
      </c>
      <c r="I67" s="26">
        <v>7</v>
      </c>
      <c r="J67" s="26">
        <v>3.5</v>
      </c>
      <c r="K67" s="27">
        <v>2149357.551</v>
      </c>
      <c r="L67" s="27">
        <v>5067053.176</v>
      </c>
      <c r="M67" s="28">
        <v>0.114592</v>
      </c>
      <c r="N67" s="29">
        <v>1.1321650000000001</v>
      </c>
      <c r="O67" s="25">
        <v>0.76</v>
      </c>
      <c r="P67" s="35">
        <v>38.48451</v>
      </c>
      <c r="Q67" s="44"/>
      <c r="R67" s="44" t="s">
        <v>403</v>
      </c>
      <c r="S67" s="44" t="s">
        <v>52</v>
      </c>
      <c r="T67" s="44" t="s">
        <v>389</v>
      </c>
      <c r="X67" s="38" t="s">
        <v>27</v>
      </c>
      <c r="Y67">
        <v>0.14718100000000001</v>
      </c>
    </row>
    <row r="68" spans="1:25">
      <c r="A68" s="48">
        <v>539</v>
      </c>
      <c r="B68" s="24" t="s">
        <v>35</v>
      </c>
      <c r="C68" s="24" t="s">
        <v>368</v>
      </c>
      <c r="D68" s="25" t="s">
        <v>326</v>
      </c>
      <c r="E68" s="24">
        <v>10</v>
      </c>
      <c r="F68" s="24">
        <v>3</v>
      </c>
      <c r="G68" s="43">
        <v>0.7</v>
      </c>
      <c r="H68" s="43">
        <v>0.22281699999999999</v>
      </c>
      <c r="I68" s="26">
        <v>10</v>
      </c>
      <c r="J68" s="26">
        <v>5</v>
      </c>
      <c r="K68" s="27">
        <v>2149377.2072999999</v>
      </c>
      <c r="L68" s="27">
        <v>5067077.1312999995</v>
      </c>
      <c r="M68" s="28">
        <v>3.8993E-2</v>
      </c>
      <c r="N68" s="29">
        <v>0.29634700000000003</v>
      </c>
      <c r="O68" s="25">
        <v>0.76</v>
      </c>
      <c r="P68" s="35">
        <v>78.539816000000002</v>
      </c>
      <c r="Q68" s="44"/>
      <c r="R68" s="44" t="s">
        <v>403</v>
      </c>
      <c r="S68" s="44" t="s">
        <v>52</v>
      </c>
      <c r="T68" s="44" t="s">
        <v>389</v>
      </c>
      <c r="X68" s="38" t="s">
        <v>41</v>
      </c>
      <c r="Y68">
        <v>2.028934</v>
      </c>
    </row>
    <row r="69" spans="1:25">
      <c r="A69" s="48">
        <v>540</v>
      </c>
      <c r="B69" s="24" t="s">
        <v>35</v>
      </c>
      <c r="C69" s="24" t="s">
        <v>368</v>
      </c>
      <c r="D69" s="25" t="s">
        <v>326</v>
      </c>
      <c r="E69" s="24">
        <v>12</v>
      </c>
      <c r="F69" s="24">
        <v>4</v>
      </c>
      <c r="G69" s="43">
        <v>0.67</v>
      </c>
      <c r="H69" s="43">
        <v>0.21326800000000001</v>
      </c>
      <c r="I69" s="26">
        <v>11</v>
      </c>
      <c r="J69" s="26">
        <v>5.5</v>
      </c>
      <c r="K69" s="27">
        <v>2149376.9561999999</v>
      </c>
      <c r="L69" s="27">
        <v>5067077.4658000004</v>
      </c>
      <c r="M69" s="28">
        <v>3.5721999999999997E-2</v>
      </c>
      <c r="N69" s="29">
        <v>0.32578800000000002</v>
      </c>
      <c r="O69" s="25">
        <v>0.76</v>
      </c>
      <c r="P69" s="35">
        <v>95.033178000000007</v>
      </c>
      <c r="Q69" s="44"/>
      <c r="R69" s="44" t="s">
        <v>403</v>
      </c>
      <c r="S69" s="44" t="s">
        <v>52</v>
      </c>
      <c r="T69" s="44" t="s">
        <v>389</v>
      </c>
      <c r="X69" s="38" t="s">
        <v>22</v>
      </c>
      <c r="Y69">
        <v>0.32161799999999996</v>
      </c>
    </row>
    <row r="70" spans="1:25">
      <c r="A70" s="48">
        <v>541</v>
      </c>
      <c r="B70" s="24" t="s">
        <v>35</v>
      </c>
      <c r="C70" s="24" t="s">
        <v>368</v>
      </c>
      <c r="D70" s="25" t="s">
        <v>326</v>
      </c>
      <c r="E70" s="24">
        <v>12</v>
      </c>
      <c r="F70" s="24">
        <v>4</v>
      </c>
      <c r="G70" s="43">
        <v>0.62</v>
      </c>
      <c r="H70" s="43">
        <v>0.197352</v>
      </c>
      <c r="I70" s="26">
        <v>9</v>
      </c>
      <c r="J70" s="26">
        <v>4.5</v>
      </c>
      <c r="K70" s="27">
        <v>2149375.8160999999</v>
      </c>
      <c r="L70" s="27">
        <v>5067088.7575000003</v>
      </c>
      <c r="M70" s="28">
        <v>3.0589999999999999E-2</v>
      </c>
      <c r="N70" s="29">
        <v>0.27897699999999997</v>
      </c>
      <c r="O70" s="25">
        <v>0.76</v>
      </c>
      <c r="P70" s="35">
        <v>63.617251000000003</v>
      </c>
      <c r="Q70" s="44"/>
      <c r="R70" s="44" t="s">
        <v>403</v>
      </c>
      <c r="S70" s="44" t="s">
        <v>52</v>
      </c>
      <c r="T70" s="44" t="s">
        <v>389</v>
      </c>
      <c r="X70" s="38" t="s">
        <v>96</v>
      </c>
      <c r="Y70">
        <v>1.5114399999999999</v>
      </c>
    </row>
    <row r="71" spans="1:25">
      <c r="A71" s="48">
        <v>542</v>
      </c>
      <c r="B71" s="24" t="s">
        <v>26</v>
      </c>
      <c r="C71" s="24" t="s">
        <v>357</v>
      </c>
      <c r="D71" s="25" t="s">
        <v>326</v>
      </c>
      <c r="E71" s="24">
        <v>12</v>
      </c>
      <c r="F71" s="24">
        <v>3</v>
      </c>
      <c r="G71" s="43">
        <v>0.77</v>
      </c>
      <c r="H71" s="43">
        <v>0.24509900000000001</v>
      </c>
      <c r="I71" s="26">
        <v>8</v>
      </c>
      <c r="J71" s="26">
        <v>4</v>
      </c>
      <c r="K71" s="27">
        <v>2149373.5447999998</v>
      </c>
      <c r="L71" s="27">
        <v>5067088.0208999999</v>
      </c>
      <c r="M71" s="28">
        <v>4.7181000000000001E-2</v>
      </c>
      <c r="N71" s="29">
        <v>0.43029499999999998</v>
      </c>
      <c r="O71" s="25">
        <v>0.76</v>
      </c>
      <c r="P71" s="35">
        <v>50.265481999999999</v>
      </c>
      <c r="Q71" s="44"/>
      <c r="R71" s="44" t="s">
        <v>403</v>
      </c>
      <c r="S71" s="44" t="s">
        <v>52</v>
      </c>
      <c r="T71" s="44" t="s">
        <v>389</v>
      </c>
      <c r="X71" s="38" t="s">
        <v>30</v>
      </c>
      <c r="Y71">
        <v>7.9774350000000007</v>
      </c>
    </row>
    <row r="72" spans="1:25">
      <c r="A72" s="48">
        <v>543</v>
      </c>
      <c r="B72" s="24" t="s">
        <v>26</v>
      </c>
      <c r="C72" s="24" t="s">
        <v>357</v>
      </c>
      <c r="D72" s="25" t="s">
        <v>326</v>
      </c>
      <c r="E72" s="24">
        <v>10</v>
      </c>
      <c r="F72" s="24">
        <v>3</v>
      </c>
      <c r="G72" s="43">
        <v>0.78</v>
      </c>
      <c r="H72" s="43">
        <v>0.248282</v>
      </c>
      <c r="I72" s="26">
        <v>6</v>
      </c>
      <c r="J72" s="26">
        <v>3</v>
      </c>
      <c r="K72" s="27">
        <v>2149373.3223000001</v>
      </c>
      <c r="L72" s="27">
        <v>5067093.3591</v>
      </c>
      <c r="M72" s="28">
        <v>4.8415E-2</v>
      </c>
      <c r="N72" s="29">
        <v>0.36795299999999997</v>
      </c>
      <c r="O72" s="25">
        <v>0.76</v>
      </c>
      <c r="P72" s="35">
        <v>28.274334</v>
      </c>
      <c r="Q72" s="44"/>
      <c r="R72" s="44" t="s">
        <v>403</v>
      </c>
      <c r="S72" s="44" t="s">
        <v>52</v>
      </c>
      <c r="T72" s="44" t="s">
        <v>389</v>
      </c>
      <c r="X72" s="38" t="s">
        <v>24</v>
      </c>
      <c r="Y72">
        <v>0.68500300000000003</v>
      </c>
    </row>
    <row r="73" spans="1:25">
      <c r="A73" s="48">
        <v>544</v>
      </c>
      <c r="B73" s="24" t="s">
        <v>38</v>
      </c>
      <c r="C73" s="24" t="s">
        <v>365</v>
      </c>
      <c r="D73" s="25" t="s">
        <v>39</v>
      </c>
      <c r="E73" s="24">
        <v>10</v>
      </c>
      <c r="F73" s="24">
        <v>5</v>
      </c>
      <c r="G73" s="43">
        <v>0.36</v>
      </c>
      <c r="H73" s="43">
        <v>0.114592</v>
      </c>
      <c r="I73" s="26">
        <v>8</v>
      </c>
      <c r="J73" s="26">
        <v>4</v>
      </c>
      <c r="K73" s="27">
        <v>2149372.1192999999</v>
      </c>
      <c r="L73" s="27">
        <v>5067116.5403000005</v>
      </c>
      <c r="M73" s="28">
        <v>1.0312999999999999E-2</v>
      </c>
      <c r="N73" s="29">
        <v>7.8381000000000006E-2</v>
      </c>
      <c r="O73" s="25">
        <v>0.76</v>
      </c>
      <c r="P73" s="35">
        <v>50.265481999999999</v>
      </c>
      <c r="Q73" s="44"/>
      <c r="R73" s="44" t="s">
        <v>403</v>
      </c>
      <c r="S73" s="44" t="s">
        <v>52</v>
      </c>
      <c r="T73" s="44" t="s">
        <v>389</v>
      </c>
      <c r="X73" s="38" t="s">
        <v>62</v>
      </c>
      <c r="Y73">
        <v>0.20804800000000001</v>
      </c>
    </row>
    <row r="74" spans="1:25">
      <c r="A74" s="48">
        <v>546</v>
      </c>
      <c r="B74" s="24" t="s">
        <v>30</v>
      </c>
      <c r="C74" s="24" t="s">
        <v>349</v>
      </c>
      <c r="D74" s="25" t="s">
        <v>31</v>
      </c>
      <c r="E74" s="24">
        <v>7</v>
      </c>
      <c r="F74" s="24">
        <v>3</v>
      </c>
      <c r="G74" s="43">
        <v>0.33</v>
      </c>
      <c r="H74" s="43">
        <v>0.105042</v>
      </c>
      <c r="I74" s="26">
        <v>6</v>
      </c>
      <c r="J74" s="26">
        <v>3</v>
      </c>
      <c r="K74" s="27">
        <v>2149371.0252</v>
      </c>
      <c r="L74" s="27">
        <v>5067120.5033999998</v>
      </c>
      <c r="M74" s="28">
        <v>8.6660000000000001E-3</v>
      </c>
      <c r="N74" s="29">
        <v>4.6102999999999998E-2</v>
      </c>
      <c r="O74" s="25">
        <v>0.76</v>
      </c>
      <c r="P74" s="35">
        <v>28.274334</v>
      </c>
      <c r="Q74" s="44"/>
      <c r="R74" s="44" t="s">
        <v>403</v>
      </c>
      <c r="S74" s="44" t="s">
        <v>52</v>
      </c>
      <c r="T74" s="44" t="s">
        <v>389</v>
      </c>
      <c r="X74" s="38" t="s">
        <v>66</v>
      </c>
      <c r="Y74">
        <v>0.29774400000000001</v>
      </c>
    </row>
    <row r="75" spans="1:25">
      <c r="A75" s="48">
        <v>547</v>
      </c>
      <c r="B75" s="24" t="s">
        <v>59</v>
      </c>
      <c r="C75" s="24" t="s">
        <v>338</v>
      </c>
      <c r="D75" s="25" t="s">
        <v>326</v>
      </c>
      <c r="E75" s="24">
        <v>10</v>
      </c>
      <c r="F75" s="24">
        <v>2</v>
      </c>
      <c r="G75" s="43">
        <v>0.49</v>
      </c>
      <c r="H75" s="43">
        <v>0.155972</v>
      </c>
      <c r="I75" s="26">
        <v>10</v>
      </c>
      <c r="J75" s="26">
        <v>5</v>
      </c>
      <c r="K75" s="27">
        <v>2149371.3023999999</v>
      </c>
      <c r="L75" s="27">
        <v>5067135.1561000003</v>
      </c>
      <c r="M75" s="28">
        <v>1.9106999999999999E-2</v>
      </c>
      <c r="N75" s="29">
        <v>0.14521000000000001</v>
      </c>
      <c r="O75" s="25">
        <v>0.76</v>
      </c>
      <c r="P75" s="35">
        <v>78.539816000000002</v>
      </c>
      <c r="Q75" s="44"/>
      <c r="R75" s="44" t="s">
        <v>403</v>
      </c>
      <c r="S75" s="44" t="s">
        <v>52</v>
      </c>
      <c r="T75" s="44" t="s">
        <v>389</v>
      </c>
      <c r="X75" s="38" t="s">
        <v>60</v>
      </c>
      <c r="Y75">
        <v>12.591987999999999</v>
      </c>
    </row>
    <row r="76" spans="1:25">
      <c r="A76" s="48">
        <v>548</v>
      </c>
      <c r="B76" s="24" t="s">
        <v>41</v>
      </c>
      <c r="C76" s="24" t="s">
        <v>344</v>
      </c>
      <c r="D76" s="25" t="s">
        <v>42</v>
      </c>
      <c r="E76" s="24">
        <v>10</v>
      </c>
      <c r="F76" s="24">
        <v>2</v>
      </c>
      <c r="G76" s="43">
        <v>0.63</v>
      </c>
      <c r="H76" s="43">
        <v>0.20053499999999999</v>
      </c>
      <c r="I76" s="26">
        <v>10</v>
      </c>
      <c r="J76" s="26">
        <v>5</v>
      </c>
      <c r="K76" s="27">
        <v>2149370.1603000001</v>
      </c>
      <c r="L76" s="27">
        <v>5067135.6538000004</v>
      </c>
      <c r="M76" s="28">
        <v>3.1584000000000001E-2</v>
      </c>
      <c r="N76" s="29">
        <v>0.240041</v>
      </c>
      <c r="O76" s="25">
        <v>0.76</v>
      </c>
      <c r="P76" s="35">
        <v>78.539816000000002</v>
      </c>
      <c r="Q76" s="44"/>
      <c r="R76" s="44" t="s">
        <v>403</v>
      </c>
      <c r="S76" s="44" t="s">
        <v>52</v>
      </c>
      <c r="T76" s="44" t="s">
        <v>389</v>
      </c>
      <c r="X76" s="38" t="s">
        <v>318</v>
      </c>
      <c r="Y76">
        <v>0.19515299999999999</v>
      </c>
    </row>
    <row r="77" spans="1:25">
      <c r="A77" s="48">
        <v>552</v>
      </c>
      <c r="B77" s="24" t="s">
        <v>60</v>
      </c>
      <c r="C77" s="24" t="s">
        <v>398</v>
      </c>
      <c r="D77" s="25" t="s">
        <v>398</v>
      </c>
      <c r="E77" s="24">
        <v>10</v>
      </c>
      <c r="F77" s="24">
        <v>3</v>
      </c>
      <c r="G77" s="43">
        <v>0.9</v>
      </c>
      <c r="H77" s="43">
        <v>0.28647899999999998</v>
      </c>
      <c r="I77" s="26" t="s">
        <v>398</v>
      </c>
      <c r="J77" s="26">
        <v>0</v>
      </c>
      <c r="K77" s="27">
        <v>2149367.0649999999</v>
      </c>
      <c r="L77" s="27">
        <v>5067068.2340000002</v>
      </c>
      <c r="M77" s="28">
        <v>6.4458000000000001E-2</v>
      </c>
      <c r="N77" s="29">
        <v>0.48987900000000001</v>
      </c>
      <c r="O77" s="25">
        <v>0.76</v>
      </c>
      <c r="P77" s="35">
        <v>0</v>
      </c>
      <c r="Q77" s="44"/>
      <c r="R77" s="44" t="s">
        <v>403</v>
      </c>
      <c r="S77" s="44" t="s">
        <v>52</v>
      </c>
      <c r="T77" s="44" t="s">
        <v>324</v>
      </c>
      <c r="X77" s="38" t="s">
        <v>26</v>
      </c>
      <c r="Y77">
        <v>7.6743100000000011</v>
      </c>
    </row>
    <row r="78" spans="1:25">
      <c r="A78" s="48">
        <v>553</v>
      </c>
      <c r="B78" s="24" t="s">
        <v>60</v>
      </c>
      <c r="C78" s="24" t="s">
        <v>398</v>
      </c>
      <c r="D78" s="25" t="s">
        <v>398</v>
      </c>
      <c r="E78" s="24">
        <v>11</v>
      </c>
      <c r="F78" s="24">
        <v>6</v>
      </c>
      <c r="G78" s="43">
        <v>0.9</v>
      </c>
      <c r="H78" s="43">
        <v>0.28647899999999998</v>
      </c>
      <c r="I78" s="26" t="s">
        <v>398</v>
      </c>
      <c r="J78" s="26">
        <v>0</v>
      </c>
      <c r="K78" s="27">
        <v>2149366.7239999999</v>
      </c>
      <c r="L78" s="27">
        <v>5067071.1689999998</v>
      </c>
      <c r="M78" s="28">
        <v>6.4458000000000001E-2</v>
      </c>
      <c r="N78" s="29">
        <v>0.53886699999999998</v>
      </c>
      <c r="O78" s="25">
        <v>0.76</v>
      </c>
      <c r="P78" s="35">
        <v>0</v>
      </c>
      <c r="Q78" s="44"/>
      <c r="R78" s="44" t="s">
        <v>403</v>
      </c>
      <c r="S78" s="44" t="s">
        <v>52</v>
      </c>
      <c r="T78" s="44" t="s">
        <v>324</v>
      </c>
      <c r="X78" s="38" t="s">
        <v>38</v>
      </c>
      <c r="Y78">
        <v>0.47086400000000006</v>
      </c>
    </row>
    <row r="79" spans="1:25">
      <c r="A79" s="48">
        <v>554</v>
      </c>
      <c r="B79" s="24" t="s">
        <v>26</v>
      </c>
      <c r="C79" s="24" t="s">
        <v>357</v>
      </c>
      <c r="D79" s="25" t="s">
        <v>326</v>
      </c>
      <c r="E79" s="24">
        <v>9</v>
      </c>
      <c r="F79" s="24">
        <v>4</v>
      </c>
      <c r="G79" s="43">
        <v>0.4</v>
      </c>
      <c r="H79" s="43">
        <v>0.12732399999999999</v>
      </c>
      <c r="I79" s="26">
        <v>5</v>
      </c>
      <c r="J79" s="26">
        <v>2.5</v>
      </c>
      <c r="K79" s="27">
        <v>2149368.8810000001</v>
      </c>
      <c r="L79" s="27">
        <v>5067071.841</v>
      </c>
      <c r="M79" s="28">
        <v>1.2732E-2</v>
      </c>
      <c r="N79" s="29">
        <v>8.7090000000000001E-2</v>
      </c>
      <c r="O79" s="25">
        <v>0.76</v>
      </c>
      <c r="P79" s="35">
        <v>19.634954</v>
      </c>
      <c r="Q79" s="44"/>
      <c r="R79" s="44" t="s">
        <v>403</v>
      </c>
      <c r="S79" s="44" t="s">
        <v>52</v>
      </c>
      <c r="T79" s="44" t="s">
        <v>389</v>
      </c>
      <c r="X79" s="38" t="s">
        <v>35</v>
      </c>
      <c r="Y79">
        <v>7.7455550000000004</v>
      </c>
    </row>
    <row r="80" spans="1:25">
      <c r="A80" s="48">
        <v>556</v>
      </c>
      <c r="B80" s="24" t="s">
        <v>106</v>
      </c>
      <c r="C80" s="24" t="s">
        <v>342</v>
      </c>
      <c r="D80" s="25" t="s">
        <v>20</v>
      </c>
      <c r="E80" s="24">
        <v>12</v>
      </c>
      <c r="F80" s="24">
        <v>4</v>
      </c>
      <c r="G80" s="43">
        <v>1.39</v>
      </c>
      <c r="H80" s="43">
        <v>0.44245099999999998</v>
      </c>
      <c r="I80" s="26">
        <v>7</v>
      </c>
      <c r="J80" s="26">
        <v>3.5</v>
      </c>
      <c r="K80" s="27">
        <v>2149373.6869999999</v>
      </c>
      <c r="L80" s="27">
        <v>5067075.0049999999</v>
      </c>
      <c r="M80" s="28">
        <v>0.153752</v>
      </c>
      <c r="N80" s="29">
        <v>1.402215</v>
      </c>
      <c r="O80" s="25">
        <v>0.76</v>
      </c>
      <c r="P80" s="35">
        <v>38.48451</v>
      </c>
      <c r="Q80" s="44"/>
      <c r="R80" s="44" t="s">
        <v>403</v>
      </c>
      <c r="S80" s="44" t="s">
        <v>52</v>
      </c>
      <c r="T80" s="44" t="s">
        <v>389</v>
      </c>
      <c r="X80" s="38" t="s">
        <v>32</v>
      </c>
      <c r="Y80">
        <v>2.1733929999999999</v>
      </c>
    </row>
    <row r="81" spans="1:25">
      <c r="A81" s="48">
        <v>557</v>
      </c>
      <c r="B81" s="24" t="s">
        <v>106</v>
      </c>
      <c r="C81" s="24" t="s">
        <v>342</v>
      </c>
      <c r="D81" s="25" t="s">
        <v>20</v>
      </c>
      <c r="E81" s="24">
        <v>13</v>
      </c>
      <c r="F81" s="24">
        <v>6</v>
      </c>
      <c r="G81" s="43">
        <v>1.31</v>
      </c>
      <c r="H81" s="43">
        <v>0.41698600000000002</v>
      </c>
      <c r="I81" s="26">
        <v>12</v>
      </c>
      <c r="J81" s="26">
        <v>6</v>
      </c>
      <c r="K81" s="27">
        <v>2149373.3059999999</v>
      </c>
      <c r="L81" s="27">
        <v>5067077.807</v>
      </c>
      <c r="M81" s="28">
        <v>0.13656299999999999</v>
      </c>
      <c r="N81" s="29">
        <v>1.3492409999999999</v>
      </c>
      <c r="O81" s="25">
        <v>0.76</v>
      </c>
      <c r="P81" s="35">
        <v>113.097336</v>
      </c>
      <c r="Q81" s="44"/>
      <c r="R81" s="44" t="s">
        <v>403</v>
      </c>
      <c r="S81" s="44" t="s">
        <v>52</v>
      </c>
      <c r="T81" s="44" t="s">
        <v>389</v>
      </c>
      <c r="X81" s="38" t="s">
        <v>132</v>
      </c>
      <c r="Y81">
        <v>1.6077460000000001</v>
      </c>
    </row>
    <row r="82" spans="1:25">
      <c r="A82" s="48">
        <v>558</v>
      </c>
      <c r="B82" s="24" t="s">
        <v>26</v>
      </c>
      <c r="C82" s="24" t="s">
        <v>357</v>
      </c>
      <c r="D82" s="25" t="s">
        <v>326</v>
      </c>
      <c r="E82" s="24">
        <v>12</v>
      </c>
      <c r="F82" s="24">
        <v>4</v>
      </c>
      <c r="G82" s="43">
        <v>0.9</v>
      </c>
      <c r="H82" s="43">
        <v>0.28647899999999998</v>
      </c>
      <c r="I82" s="26">
        <v>9</v>
      </c>
      <c r="J82" s="26">
        <v>4.5</v>
      </c>
      <c r="K82" s="27">
        <v>2149368.5529999998</v>
      </c>
      <c r="L82" s="27">
        <v>5067077.1639999999</v>
      </c>
      <c r="M82" s="28">
        <v>6.4458000000000001E-2</v>
      </c>
      <c r="N82" s="29">
        <v>0.58785500000000002</v>
      </c>
      <c r="O82" s="25">
        <v>0.76</v>
      </c>
      <c r="P82" s="35">
        <v>63.617251000000003</v>
      </c>
      <c r="Q82" s="44"/>
      <c r="R82" s="44" t="s">
        <v>403</v>
      </c>
      <c r="S82" s="44" t="s">
        <v>52</v>
      </c>
      <c r="T82" s="44" t="s">
        <v>389</v>
      </c>
      <c r="X82" s="38" t="s">
        <v>274</v>
      </c>
      <c r="Y82">
        <v>63.633921999999998</v>
      </c>
    </row>
    <row r="83" spans="1:25">
      <c r="A83" s="48">
        <v>692</v>
      </c>
      <c r="B83" s="24" t="s">
        <v>60</v>
      </c>
      <c r="C83" s="24" t="s">
        <v>398</v>
      </c>
      <c r="D83" s="25" t="s">
        <v>398</v>
      </c>
      <c r="E83" s="24">
        <v>12</v>
      </c>
      <c r="F83" s="24">
        <v>4</v>
      </c>
      <c r="G83" s="43">
        <v>1.72</v>
      </c>
      <c r="H83" s="43">
        <v>0.54749300000000001</v>
      </c>
      <c r="I83" s="26" t="s">
        <v>398</v>
      </c>
      <c r="J83" s="26" t="s">
        <v>398</v>
      </c>
      <c r="K83" s="27">
        <v>2149384.81</v>
      </c>
      <c r="L83" s="27">
        <v>5067156.5070000002</v>
      </c>
      <c r="M83" s="28">
        <v>0.23542199999999999</v>
      </c>
      <c r="N83" s="29">
        <v>2.147049</v>
      </c>
      <c r="O83" s="25">
        <v>0.76</v>
      </c>
      <c r="P83" s="35">
        <v>0</v>
      </c>
      <c r="Q83" s="44" t="s">
        <v>258</v>
      </c>
      <c r="R83" s="44" t="s">
        <v>403</v>
      </c>
      <c r="S83" s="44" t="s">
        <v>52</v>
      </c>
      <c r="T83" s="44" t="s">
        <v>324</v>
      </c>
    </row>
    <row r="84" spans="1:25">
      <c r="A84" s="48">
        <v>694</v>
      </c>
      <c r="B84" s="24" t="s">
        <v>60</v>
      </c>
      <c r="C84" s="24" t="s">
        <v>398</v>
      </c>
      <c r="D84" s="25" t="s">
        <v>398</v>
      </c>
      <c r="E84" s="24">
        <v>12</v>
      </c>
      <c r="F84" s="24">
        <v>7</v>
      </c>
      <c r="G84" s="43">
        <v>2.1</v>
      </c>
      <c r="H84" s="43">
        <v>0.66845100000000002</v>
      </c>
      <c r="I84" s="26" t="s">
        <v>398</v>
      </c>
      <c r="J84" s="26">
        <v>0</v>
      </c>
      <c r="K84" s="27">
        <v>2149355.5610000002</v>
      </c>
      <c r="L84" s="27">
        <v>5066994.091</v>
      </c>
      <c r="M84" s="28">
        <v>0.350937</v>
      </c>
      <c r="N84" s="29">
        <v>3.200542</v>
      </c>
      <c r="O84" s="25">
        <v>0.76</v>
      </c>
      <c r="P84" s="35">
        <v>0</v>
      </c>
      <c r="Q84" s="44"/>
      <c r="R84" s="44" t="s">
        <v>403</v>
      </c>
      <c r="S84" s="44" t="s">
        <v>52</v>
      </c>
      <c r="T84" s="44" t="s">
        <v>324</v>
      </c>
    </row>
    <row r="85" spans="1:25">
      <c r="A85" s="48">
        <v>699</v>
      </c>
      <c r="B85" s="24" t="s">
        <v>22</v>
      </c>
      <c r="C85" s="24" t="s">
        <v>345</v>
      </c>
      <c r="D85" s="25" t="s">
        <v>20</v>
      </c>
      <c r="E85" s="24">
        <v>5</v>
      </c>
      <c r="F85" s="24">
        <v>2</v>
      </c>
      <c r="G85" s="43">
        <v>0.32</v>
      </c>
      <c r="H85" s="43">
        <v>0.10185900000000001</v>
      </c>
      <c r="I85" s="26">
        <v>8</v>
      </c>
      <c r="J85" s="26">
        <v>4</v>
      </c>
      <c r="K85" s="27">
        <v>2149353.4249999998</v>
      </c>
      <c r="L85" s="27">
        <v>5066988.8729999997</v>
      </c>
      <c r="M85" s="28">
        <v>8.149E-3</v>
      </c>
      <c r="N85" s="29">
        <v>0.153196</v>
      </c>
      <c r="O85" s="25">
        <v>0.76</v>
      </c>
      <c r="P85" s="35">
        <v>50.265481999999999</v>
      </c>
      <c r="Q85" s="44"/>
      <c r="R85" s="44" t="s">
        <v>403</v>
      </c>
      <c r="S85" s="44" t="s">
        <v>52</v>
      </c>
      <c r="T85" s="44" t="s">
        <v>389</v>
      </c>
    </row>
    <row r="86" spans="1:25">
      <c r="A86" s="48">
        <v>706</v>
      </c>
      <c r="B86" s="24" t="s">
        <v>24</v>
      </c>
      <c r="C86" s="24" t="s">
        <v>351</v>
      </c>
      <c r="D86" s="25" t="s">
        <v>326</v>
      </c>
      <c r="E86" s="24">
        <v>5</v>
      </c>
      <c r="F86" s="24">
        <v>2</v>
      </c>
      <c r="G86" s="43">
        <v>0.4</v>
      </c>
      <c r="H86" s="43">
        <v>0.12732399999999999</v>
      </c>
      <c r="I86" s="26">
        <v>6</v>
      </c>
      <c r="J86" s="26">
        <v>3</v>
      </c>
      <c r="K86" s="27">
        <v>2149351.426</v>
      </c>
      <c r="L86" s="27">
        <v>5067039.517</v>
      </c>
      <c r="M86" s="28">
        <v>1.2732E-2</v>
      </c>
      <c r="N86" s="29">
        <v>0.68500300000000003</v>
      </c>
      <c r="O86" s="25">
        <v>0.76</v>
      </c>
      <c r="P86" s="35">
        <v>28.274334</v>
      </c>
      <c r="Q86" s="44"/>
      <c r="R86" s="44" t="s">
        <v>403</v>
      </c>
      <c r="S86" s="44" t="s">
        <v>52</v>
      </c>
      <c r="T86" s="44" t="s">
        <v>389</v>
      </c>
    </row>
    <row r="87" spans="1:25">
      <c r="A87" s="48" t="s">
        <v>78</v>
      </c>
      <c r="B87" s="24" t="s">
        <v>35</v>
      </c>
      <c r="C87" s="24" t="s">
        <v>368</v>
      </c>
      <c r="D87" s="25" t="s">
        <v>326</v>
      </c>
      <c r="E87" s="24">
        <v>12</v>
      </c>
      <c r="F87" s="24">
        <v>2</v>
      </c>
      <c r="G87" s="43">
        <v>0.83</v>
      </c>
      <c r="H87" s="43">
        <v>0.26419700000000002</v>
      </c>
      <c r="I87" s="26">
        <v>9</v>
      </c>
      <c r="J87" s="26">
        <v>4.5</v>
      </c>
      <c r="K87" s="27">
        <v>2149384.46</v>
      </c>
      <c r="L87" s="27">
        <v>5067200.43</v>
      </c>
      <c r="M87" s="28">
        <v>5.4821000000000002E-2</v>
      </c>
      <c r="N87" s="29">
        <v>0.49996699999999999</v>
      </c>
      <c r="O87" s="25">
        <v>0.76</v>
      </c>
      <c r="P87" s="35">
        <v>63.617251000000003</v>
      </c>
      <c r="Q87" s="44"/>
      <c r="R87" s="44" t="s">
        <v>403</v>
      </c>
      <c r="S87" s="44" t="s">
        <v>52</v>
      </c>
      <c r="T87" s="44" t="s">
        <v>389</v>
      </c>
    </row>
    <row r="88" spans="1:25">
      <c r="A88" s="48" t="s">
        <v>79</v>
      </c>
      <c r="B88" s="24" t="s">
        <v>35</v>
      </c>
      <c r="C88" s="24" t="s">
        <v>368</v>
      </c>
      <c r="D88" s="25" t="s">
        <v>326</v>
      </c>
      <c r="E88" s="24">
        <v>12</v>
      </c>
      <c r="F88" s="24">
        <v>2</v>
      </c>
      <c r="G88" s="43">
        <v>0.92</v>
      </c>
      <c r="H88" s="43">
        <v>0.29284500000000002</v>
      </c>
      <c r="I88" s="26">
        <v>9</v>
      </c>
      <c r="J88" s="26">
        <v>4.5</v>
      </c>
      <c r="K88" s="27">
        <v>2149385.8879999998</v>
      </c>
      <c r="L88" s="27">
        <v>5067220.5159999998</v>
      </c>
      <c r="M88" s="28">
        <v>6.7353999999999997E-2</v>
      </c>
      <c r="N88" s="29">
        <v>0.61427200000000004</v>
      </c>
      <c r="O88" s="25">
        <v>0.76</v>
      </c>
      <c r="P88" s="35">
        <v>63.617251000000003</v>
      </c>
      <c r="Q88" s="44"/>
      <c r="R88" s="44" t="s">
        <v>403</v>
      </c>
      <c r="S88" s="44" t="s">
        <v>52</v>
      </c>
      <c r="T88" s="44" t="s">
        <v>389</v>
      </c>
    </row>
    <row r="89" spans="1:25">
      <c r="A89" s="48" t="s">
        <v>80</v>
      </c>
      <c r="B89" s="24" t="s">
        <v>35</v>
      </c>
      <c r="C89" s="24" t="s">
        <v>368</v>
      </c>
      <c r="D89" s="25" t="s">
        <v>326</v>
      </c>
      <c r="E89" s="24">
        <v>12</v>
      </c>
      <c r="F89" s="24">
        <v>2</v>
      </c>
      <c r="G89" s="43">
        <v>1.1499999999999999</v>
      </c>
      <c r="H89" s="43">
        <v>0.36605599999999999</v>
      </c>
      <c r="I89" s="26">
        <v>9</v>
      </c>
      <c r="J89" s="26">
        <v>4.5</v>
      </c>
      <c r="K89" s="27">
        <v>2149385.8879999998</v>
      </c>
      <c r="L89" s="27">
        <v>5067220.5159999998</v>
      </c>
      <c r="M89" s="28">
        <v>0.105241</v>
      </c>
      <c r="N89" s="29">
        <v>0.95979999999999999</v>
      </c>
      <c r="O89" s="25">
        <v>0.76</v>
      </c>
      <c r="P89" s="35">
        <v>63.617251000000003</v>
      </c>
      <c r="Q89" s="44"/>
      <c r="R89" s="44" t="s">
        <v>403</v>
      </c>
      <c r="S89" s="44" t="s">
        <v>52</v>
      </c>
      <c r="T89" s="44" t="s">
        <v>389</v>
      </c>
    </row>
    <row r="90" spans="1:25">
      <c r="A90" s="48" t="s">
        <v>81</v>
      </c>
      <c r="B90" s="24" t="s">
        <v>132</v>
      </c>
      <c r="C90" s="24" t="s">
        <v>372</v>
      </c>
      <c r="D90" s="25" t="s">
        <v>326</v>
      </c>
      <c r="E90" s="24">
        <v>12</v>
      </c>
      <c r="F90" s="24">
        <v>3</v>
      </c>
      <c r="G90" s="43">
        <v>1.17</v>
      </c>
      <c r="H90" s="43">
        <v>0.372423</v>
      </c>
      <c r="I90" s="26">
        <v>9</v>
      </c>
      <c r="J90" s="26">
        <v>4.5</v>
      </c>
      <c r="K90" s="27">
        <v>2149385.2439999999</v>
      </c>
      <c r="L90" s="27">
        <v>5067214.6679999996</v>
      </c>
      <c r="M90" s="28">
        <v>0.108934</v>
      </c>
      <c r="N90" s="29">
        <v>0.99347399999999997</v>
      </c>
      <c r="O90" s="25">
        <v>0.76</v>
      </c>
      <c r="P90" s="35">
        <v>63.617251000000003</v>
      </c>
      <c r="Q90" s="44"/>
      <c r="R90" s="44" t="s">
        <v>403</v>
      </c>
      <c r="S90" s="44" t="s">
        <v>52</v>
      </c>
      <c r="T90" s="44" t="s">
        <v>389</v>
      </c>
    </row>
    <row r="91" spans="1:25">
      <c r="A91" s="48" t="s">
        <v>149</v>
      </c>
      <c r="B91" s="24" t="s">
        <v>38</v>
      </c>
      <c r="C91" s="24" t="s">
        <v>383</v>
      </c>
      <c r="D91" s="25" t="s">
        <v>39</v>
      </c>
      <c r="E91" s="24">
        <v>12</v>
      </c>
      <c r="F91" s="24">
        <v>3</v>
      </c>
      <c r="G91" s="43">
        <v>0.31</v>
      </c>
      <c r="H91" s="43">
        <v>9.8676E-2</v>
      </c>
      <c r="I91" s="26">
        <v>8</v>
      </c>
      <c r="J91" s="26">
        <v>4</v>
      </c>
      <c r="K91" s="27">
        <v>2149373.7710000002</v>
      </c>
      <c r="L91" s="27">
        <v>5066978.6940000001</v>
      </c>
      <c r="M91" s="28">
        <v>7.6470000000000002E-3</v>
      </c>
      <c r="N91" s="29">
        <v>6.9744E-2</v>
      </c>
      <c r="O91" s="25">
        <v>0.76</v>
      </c>
      <c r="P91" s="35">
        <v>50.265481999999999</v>
      </c>
      <c r="Q91" s="44"/>
      <c r="R91" s="44" t="s">
        <v>403</v>
      </c>
      <c r="S91" s="44" t="s">
        <v>52</v>
      </c>
      <c r="T91" s="44" t="s">
        <v>389</v>
      </c>
    </row>
    <row r="92" spans="1:25">
      <c r="A92" s="48" t="s">
        <v>151</v>
      </c>
      <c r="B92" s="24" t="s">
        <v>35</v>
      </c>
      <c r="C92" s="24" t="s">
        <v>368</v>
      </c>
      <c r="D92" s="25" t="s">
        <v>326</v>
      </c>
      <c r="E92" s="24">
        <v>12</v>
      </c>
      <c r="F92" s="24">
        <v>5</v>
      </c>
      <c r="G92" s="43">
        <v>0.52</v>
      </c>
      <c r="H92" s="43">
        <v>0.165521</v>
      </c>
      <c r="I92" s="26">
        <v>8</v>
      </c>
      <c r="J92" s="26">
        <v>4</v>
      </c>
      <c r="K92" s="27">
        <v>2149368.983</v>
      </c>
      <c r="L92" s="27">
        <v>5066986.62</v>
      </c>
      <c r="M92" s="28">
        <v>2.1517999999999999E-2</v>
      </c>
      <c r="N92" s="29">
        <v>0.196242</v>
      </c>
      <c r="O92" s="25">
        <v>0.76</v>
      </c>
      <c r="P92" s="35">
        <v>50.265481999999999</v>
      </c>
      <c r="Q92" s="44"/>
      <c r="R92" s="44" t="s">
        <v>403</v>
      </c>
      <c r="S92" s="44" t="s">
        <v>52</v>
      </c>
      <c r="T92" s="44" t="s">
        <v>389</v>
      </c>
    </row>
    <row r="93" spans="1:25">
      <c r="A93" s="48" t="s">
        <v>196</v>
      </c>
      <c r="B93" s="24" t="s">
        <v>26</v>
      </c>
      <c r="C93" s="24" t="s">
        <v>357</v>
      </c>
      <c r="D93" s="25" t="s">
        <v>326</v>
      </c>
      <c r="E93" s="24">
        <v>12</v>
      </c>
      <c r="F93" s="24">
        <v>6</v>
      </c>
      <c r="G93" s="43">
        <v>0.39</v>
      </c>
      <c r="H93" s="43">
        <v>0.124141</v>
      </c>
      <c r="I93" s="26">
        <v>11</v>
      </c>
      <c r="J93" s="26">
        <v>5.5</v>
      </c>
      <c r="K93" s="27">
        <v>2149352.6839999999</v>
      </c>
      <c r="L93" s="27">
        <v>5067043.2369999997</v>
      </c>
      <c r="M93" s="28">
        <v>1.2104E-2</v>
      </c>
      <c r="N93" s="29">
        <v>0.110386</v>
      </c>
      <c r="O93" s="25">
        <v>0.76</v>
      </c>
      <c r="P93" s="35">
        <v>95.033178000000007</v>
      </c>
      <c r="Q93" s="44"/>
      <c r="R93" s="44" t="s">
        <v>403</v>
      </c>
      <c r="S93" s="44" t="s">
        <v>52</v>
      </c>
      <c r="T93" s="44" t="s">
        <v>389</v>
      </c>
    </row>
    <row r="94" spans="1:25">
      <c r="A94" s="48" t="s">
        <v>197</v>
      </c>
      <c r="B94" s="24" t="s">
        <v>26</v>
      </c>
      <c r="C94" s="24" t="s">
        <v>357</v>
      </c>
      <c r="D94" s="25" t="s">
        <v>326</v>
      </c>
      <c r="E94" s="24">
        <v>13</v>
      </c>
      <c r="F94" s="24">
        <v>4</v>
      </c>
      <c r="G94" s="43">
        <v>0.64</v>
      </c>
      <c r="H94" s="43">
        <v>0.20371800000000001</v>
      </c>
      <c r="I94" s="26">
        <v>9</v>
      </c>
      <c r="J94" s="26">
        <v>4.5</v>
      </c>
      <c r="K94" s="27">
        <v>2149357.551</v>
      </c>
      <c r="L94" s="27">
        <v>5067053.176</v>
      </c>
      <c r="M94" s="28">
        <v>3.2594999999999999E-2</v>
      </c>
      <c r="N94" s="29">
        <v>0.32203799999999999</v>
      </c>
      <c r="O94" s="25">
        <v>0.76</v>
      </c>
      <c r="P94" s="35">
        <v>63.617251000000003</v>
      </c>
      <c r="Q94" s="44"/>
      <c r="R94" s="44" t="s">
        <v>403</v>
      </c>
      <c r="S94" s="44" t="s">
        <v>52</v>
      </c>
      <c r="T94" s="44" t="s">
        <v>389</v>
      </c>
    </row>
    <row r="95" spans="1:25">
      <c r="A95" s="48" t="s">
        <v>198</v>
      </c>
      <c r="B95" s="24" t="s">
        <v>38</v>
      </c>
      <c r="C95" s="24" t="s">
        <v>365</v>
      </c>
      <c r="D95" s="25" t="s">
        <v>39</v>
      </c>
      <c r="E95" s="24">
        <v>10</v>
      </c>
      <c r="F95" s="24">
        <v>5</v>
      </c>
      <c r="G95" s="43">
        <v>0.5</v>
      </c>
      <c r="H95" s="43">
        <v>0.15915499999999999</v>
      </c>
      <c r="I95" s="26">
        <v>8</v>
      </c>
      <c r="J95" s="26">
        <v>4</v>
      </c>
      <c r="K95" s="27">
        <v>2149372.1192999999</v>
      </c>
      <c r="L95" s="27">
        <v>5067116.5403000005</v>
      </c>
      <c r="M95" s="28">
        <v>1.9893999999999998E-2</v>
      </c>
      <c r="N95" s="29">
        <v>0.151197</v>
      </c>
      <c r="O95" s="25">
        <v>0.76</v>
      </c>
      <c r="P95" s="35">
        <v>50.265481999999999</v>
      </c>
      <c r="Q95" s="44"/>
      <c r="R95" s="44" t="s">
        <v>403</v>
      </c>
      <c r="S95" s="44" t="s">
        <v>52</v>
      </c>
      <c r="T95" s="44" t="s">
        <v>389</v>
      </c>
    </row>
    <row r="96" spans="1:25">
      <c r="A96" s="48" t="s">
        <v>58</v>
      </c>
      <c r="B96" s="24" t="s">
        <v>32</v>
      </c>
      <c r="C96" s="24" t="s">
        <v>371</v>
      </c>
      <c r="D96" s="25" t="s">
        <v>33</v>
      </c>
      <c r="E96" s="24">
        <v>12</v>
      </c>
      <c r="F96" s="24">
        <v>4</v>
      </c>
      <c r="G96" s="43">
        <v>0.32</v>
      </c>
      <c r="H96" s="43">
        <v>0.10185900000000001</v>
      </c>
      <c r="I96" s="26">
        <v>9</v>
      </c>
      <c r="J96" s="26">
        <v>4.5</v>
      </c>
      <c r="K96" s="27">
        <v>2149383.6660000002</v>
      </c>
      <c r="L96" s="27">
        <v>5067068.807</v>
      </c>
      <c r="M96" s="28">
        <v>8.149E-3</v>
      </c>
      <c r="N96" s="29">
        <v>7.4315999999999993E-2</v>
      </c>
      <c r="O96" s="25">
        <v>0.76</v>
      </c>
      <c r="P96" s="35">
        <v>63.617251000000003</v>
      </c>
      <c r="Q96" s="44"/>
      <c r="R96" s="44" t="s">
        <v>403</v>
      </c>
      <c r="S96" s="44" t="s">
        <v>52</v>
      </c>
      <c r="T96" s="44" t="s">
        <v>389</v>
      </c>
    </row>
    <row r="97" spans="1:20">
      <c r="A97" s="48" t="s">
        <v>64</v>
      </c>
      <c r="B97" s="24" t="s">
        <v>62</v>
      </c>
      <c r="C97" s="24" t="s">
        <v>327</v>
      </c>
      <c r="D97" s="25" t="s">
        <v>63</v>
      </c>
      <c r="E97" s="24">
        <v>8</v>
      </c>
      <c r="F97" s="24">
        <v>2</v>
      </c>
      <c r="G97" s="43">
        <v>0.3</v>
      </c>
      <c r="H97" s="43">
        <v>9.5492999999999995E-2</v>
      </c>
      <c r="I97" s="26">
        <v>7</v>
      </c>
      <c r="J97" s="26">
        <v>3.5</v>
      </c>
      <c r="K97" s="27">
        <v>2149382.94</v>
      </c>
      <c r="L97" s="27">
        <v>5067077.37</v>
      </c>
      <c r="M97" s="28">
        <v>7.162E-3</v>
      </c>
      <c r="N97" s="29">
        <v>4.3545E-2</v>
      </c>
      <c r="O97" s="25">
        <v>0.76</v>
      </c>
      <c r="P97" s="35">
        <v>38.48451</v>
      </c>
      <c r="Q97" s="44"/>
      <c r="R97" s="44" t="s">
        <v>403</v>
      </c>
      <c r="S97" s="44" t="s">
        <v>52</v>
      </c>
      <c r="T97" s="44" t="s">
        <v>389</v>
      </c>
    </row>
    <row r="98" spans="1:20">
      <c r="A98" s="48" t="s">
        <v>65</v>
      </c>
      <c r="B98" s="24" t="s">
        <v>62</v>
      </c>
      <c r="C98" s="24" t="s">
        <v>327</v>
      </c>
      <c r="D98" s="25" t="s">
        <v>63</v>
      </c>
      <c r="E98" s="24">
        <v>8</v>
      </c>
      <c r="F98" s="24">
        <v>1.3</v>
      </c>
      <c r="G98" s="43">
        <v>0.5</v>
      </c>
      <c r="H98" s="43">
        <v>0.15915499999999999</v>
      </c>
      <c r="I98" s="26">
        <v>7</v>
      </c>
      <c r="J98" s="26">
        <v>3.5</v>
      </c>
      <c r="K98" s="27">
        <v>2149382.94</v>
      </c>
      <c r="L98" s="27">
        <v>5067077.37</v>
      </c>
      <c r="M98" s="28">
        <v>1.9893999999999998E-2</v>
      </c>
      <c r="N98" s="29">
        <v>0.120958</v>
      </c>
      <c r="O98" s="25">
        <v>0.76</v>
      </c>
      <c r="P98" s="35">
        <v>38.48451</v>
      </c>
      <c r="Q98" s="44"/>
      <c r="R98" s="44" t="s">
        <v>403</v>
      </c>
      <c r="S98" s="44" t="s">
        <v>52</v>
      </c>
      <c r="T98" s="44" t="s">
        <v>389</v>
      </c>
    </row>
    <row r="99" spans="1:20">
      <c r="A99" s="48" t="s">
        <v>71</v>
      </c>
      <c r="B99" s="24" t="s">
        <v>30</v>
      </c>
      <c r="C99" s="24" t="s">
        <v>349</v>
      </c>
      <c r="D99" s="25" t="s">
        <v>31</v>
      </c>
      <c r="E99" s="24">
        <v>10</v>
      </c>
      <c r="F99" s="24">
        <v>2</v>
      </c>
      <c r="G99" s="43">
        <v>0.74</v>
      </c>
      <c r="H99" s="43">
        <v>0.23554900000000001</v>
      </c>
      <c r="I99" s="26">
        <v>10</v>
      </c>
      <c r="J99" s="26">
        <v>5</v>
      </c>
      <c r="K99" s="27">
        <v>2149377.9</v>
      </c>
      <c r="L99" s="27">
        <v>5067079.5999999996</v>
      </c>
      <c r="M99" s="28">
        <v>4.3576999999999998E-2</v>
      </c>
      <c r="N99" s="29">
        <v>0.33118199999999998</v>
      </c>
      <c r="O99" s="25">
        <v>0.76</v>
      </c>
      <c r="P99" s="35">
        <v>78.539816000000002</v>
      </c>
      <c r="Q99" s="44"/>
      <c r="R99" s="44" t="s">
        <v>403</v>
      </c>
      <c r="S99" s="44" t="s">
        <v>52</v>
      </c>
      <c r="T99" s="44" t="s">
        <v>389</v>
      </c>
    </row>
    <row r="100" spans="1:20">
      <c r="A100" s="48" t="s">
        <v>74</v>
      </c>
      <c r="B100" s="24" t="s">
        <v>35</v>
      </c>
      <c r="C100" s="24" t="s">
        <v>368</v>
      </c>
      <c r="D100" s="25" t="s">
        <v>326</v>
      </c>
      <c r="E100" s="24">
        <v>10</v>
      </c>
      <c r="F100" s="24">
        <v>3</v>
      </c>
      <c r="G100" s="43">
        <v>0.6</v>
      </c>
      <c r="H100" s="43">
        <v>0.19098599999999999</v>
      </c>
      <c r="I100" s="26">
        <v>9</v>
      </c>
      <c r="J100" s="26">
        <v>4.5</v>
      </c>
      <c r="K100" s="27">
        <v>2149379.11</v>
      </c>
      <c r="L100" s="27">
        <v>5067093.5199999996</v>
      </c>
      <c r="M100" s="28">
        <v>2.8648E-2</v>
      </c>
      <c r="N100" s="29">
        <v>0.217724</v>
      </c>
      <c r="O100" s="25">
        <v>0.76</v>
      </c>
      <c r="P100" s="35">
        <v>63.617251000000003</v>
      </c>
      <c r="Q100" s="44"/>
      <c r="R100" s="44" t="s">
        <v>403</v>
      </c>
      <c r="S100" s="44" t="s">
        <v>52</v>
      </c>
      <c r="T100" s="44" t="s">
        <v>389</v>
      </c>
    </row>
    <row r="101" spans="1:20">
      <c r="L101" s="80" t="s">
        <v>263</v>
      </c>
      <c r="M101" s="80">
        <f>SUM(M2:M100)</f>
        <v>7.1577869999999981</v>
      </c>
      <c r="N101" s="80">
        <f>SUM(N2:N100)</f>
        <v>63.633922000000013</v>
      </c>
    </row>
  </sheetData>
  <pageMargins left="0.7" right="0.7" top="0.75" bottom="0.75" header="0.3" footer="0.3"/>
  <pageSetup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05C9-978B-46F4-904C-2D0CAAA2B6A6}">
  <dimension ref="A1:H38"/>
  <sheetViews>
    <sheetView topLeftCell="A14" workbookViewId="0">
      <selection activeCell="J12" sqref="J12"/>
    </sheetView>
  </sheetViews>
  <sheetFormatPr baseColWidth="10" defaultColWidth="9.77734375" defaultRowHeight="13.8"/>
  <cols>
    <col min="1" max="1" width="24.44140625" style="89" customWidth="1"/>
    <col min="2" max="2" width="18.44140625" style="89" customWidth="1"/>
    <col min="3" max="3" width="14.33203125" style="89" customWidth="1"/>
    <col min="4" max="4" width="10.44140625" style="89" customWidth="1"/>
    <col min="5" max="5" width="12.77734375" style="89" customWidth="1"/>
    <col min="6" max="6" width="15.109375" style="89" customWidth="1"/>
    <col min="7" max="7" width="13.33203125" style="89" customWidth="1"/>
    <col min="8" max="8" width="6.33203125" style="89" customWidth="1"/>
    <col min="9" max="16384" width="9.77734375" style="89"/>
  </cols>
  <sheetData>
    <row r="1" spans="1:8" ht="17.399999999999999">
      <c r="A1" s="106" t="s">
        <v>442</v>
      </c>
      <c r="B1" s="106"/>
      <c r="C1" s="106"/>
      <c r="D1" s="106"/>
      <c r="E1" s="106"/>
      <c r="F1" s="106"/>
      <c r="G1" s="106"/>
      <c r="H1" s="106"/>
    </row>
    <row r="2" spans="1:8" ht="14.4">
      <c r="A2" s="107" t="s">
        <v>441</v>
      </c>
      <c r="B2" s="107"/>
      <c r="C2" s="107"/>
      <c r="D2" s="107"/>
      <c r="E2" s="107"/>
      <c r="F2" s="107"/>
      <c r="G2" s="107"/>
      <c r="H2" s="107"/>
    </row>
    <row r="4" spans="1:8" ht="27.6">
      <c r="A4" s="102" t="s">
        <v>417</v>
      </c>
      <c r="B4" s="101" t="s">
        <v>440</v>
      </c>
      <c r="C4" s="101" t="s">
        <v>439</v>
      </c>
      <c r="D4" s="101" t="s">
        <v>438</v>
      </c>
      <c r="E4" s="101" t="s">
        <v>437</v>
      </c>
      <c r="F4" s="101" t="s">
        <v>436</v>
      </c>
      <c r="G4" s="101" t="s">
        <v>435</v>
      </c>
      <c r="H4" s="100" t="s">
        <v>271</v>
      </c>
    </row>
    <row r="5" spans="1:8">
      <c r="A5" s="99" t="s">
        <v>434</v>
      </c>
      <c r="B5" s="89">
        <f>SUMIF('[1]Base inventario'!$C$2:$C$100,A5,'[1]Base inventario'!$I$2:$I$100)</f>
        <v>1</v>
      </c>
      <c r="C5" s="97">
        <f t="shared" ref="C5:C26" si="0">B5/SUM($B$5:$B$26)*100</f>
        <v>1.2987012987012987</v>
      </c>
      <c r="D5" s="89">
        <f>1</f>
        <v>1</v>
      </c>
      <c r="E5" s="97">
        <f t="shared" ref="E5:E26" si="1">D5/SUM($D$5:$D$26)*100</f>
        <v>4.5454545454545459</v>
      </c>
      <c r="F5" s="98">
        <f>SUMIF('[1]Base inventario'!$C$2:$C$100,A5,'[1]Base inventario'!$F$2:$F$100)</f>
        <v>1.4714E-2</v>
      </c>
      <c r="G5" s="97">
        <f t="shared" ref="G5:G26" si="2">F5/SUM($F$5:$F$26)*100</f>
        <v>0.2567218500583181</v>
      </c>
      <c r="H5" s="96">
        <f t="shared" ref="H5:H26" si="3">C5+E5+G5</f>
        <v>6.1008776942141623</v>
      </c>
    </row>
    <row r="6" spans="1:8">
      <c r="A6" s="99" t="s">
        <v>100</v>
      </c>
      <c r="B6" s="89">
        <f>SUMIF('[1]Base inventario'!$C$2:$C$100,A6,'[1]Base inventario'!$I$2:$I$100)</f>
        <v>1</v>
      </c>
      <c r="C6" s="97">
        <f t="shared" si="0"/>
        <v>1.2987012987012987</v>
      </c>
      <c r="D6" s="89">
        <f>1</f>
        <v>1</v>
      </c>
      <c r="E6" s="97">
        <f t="shared" si="1"/>
        <v>4.5454545454545459</v>
      </c>
      <c r="F6" s="98">
        <f>SUMIF('[1]Base inventario'!$C$2:$C$100,A6,'[1]Base inventario'!$F$2:$F$100)</f>
        <v>8.149E-3</v>
      </c>
      <c r="G6" s="97">
        <f t="shared" si="2"/>
        <v>0.14217930923781666</v>
      </c>
      <c r="H6" s="96">
        <f t="shared" si="3"/>
        <v>5.9863351533936608</v>
      </c>
    </row>
    <row r="7" spans="1:8">
      <c r="A7" s="99" t="s">
        <v>433</v>
      </c>
      <c r="B7" s="89">
        <f>SUMIF('[1]Base inventario'!$C$2:$C$100,A7,'[1]Base inventario'!$I$2:$I$100)</f>
        <v>4</v>
      </c>
      <c r="C7" s="97">
        <f t="shared" si="0"/>
        <v>5.1948051948051948</v>
      </c>
      <c r="D7" s="89">
        <f>1</f>
        <v>1</v>
      </c>
      <c r="E7" s="97">
        <f t="shared" si="1"/>
        <v>4.5454545454545459</v>
      </c>
      <c r="F7" s="98">
        <f>SUMIF('[1]Base inventario'!$C$2:$C$100,A7,'[1]Base inventario'!$F$2:$F$100)</f>
        <v>0.33137700000000003</v>
      </c>
      <c r="G7" s="97">
        <f t="shared" si="2"/>
        <v>5.7816852322125376</v>
      </c>
      <c r="H7" s="96">
        <f t="shared" si="3"/>
        <v>15.52194497247228</v>
      </c>
    </row>
    <row r="8" spans="1:8">
      <c r="A8" s="99" t="s">
        <v>19</v>
      </c>
      <c r="B8" s="89">
        <f>SUMIF('[1]Base inventario'!$C$2:$C$100,A8,'[1]Base inventario'!$I$2:$I$100)</f>
        <v>1</v>
      </c>
      <c r="C8" s="97">
        <f t="shared" si="0"/>
        <v>1.2987012987012987</v>
      </c>
      <c r="D8" s="89">
        <f>1</f>
        <v>1</v>
      </c>
      <c r="E8" s="97">
        <f t="shared" si="1"/>
        <v>4.5454545454545459</v>
      </c>
      <c r="F8" s="98">
        <f>SUMIF('[1]Base inventario'!$C$2:$C$100,A8,'[1]Base inventario'!$F$2:$F$100)</f>
        <v>0.246499</v>
      </c>
      <c r="G8" s="97">
        <f t="shared" si="2"/>
        <v>4.3007801629417797</v>
      </c>
      <c r="H8" s="96">
        <f t="shared" si="3"/>
        <v>10.144936007097623</v>
      </c>
    </row>
    <row r="9" spans="1:8">
      <c r="A9" s="99" t="s">
        <v>55</v>
      </c>
      <c r="B9" s="89">
        <f>SUMIF('[1]Base inventario'!$C$2:$C$100,A9,'[1]Base inventario'!$I$2:$I$100)</f>
        <v>2</v>
      </c>
      <c r="C9" s="97">
        <f t="shared" si="0"/>
        <v>2.5974025974025974</v>
      </c>
      <c r="D9" s="89">
        <f>1</f>
        <v>1</v>
      </c>
      <c r="E9" s="97">
        <f t="shared" si="1"/>
        <v>4.5454545454545459</v>
      </c>
      <c r="F9" s="98">
        <f>SUMIF('[1]Base inventario'!$C$2:$C$100,A9,'[1]Base inventario'!$F$2:$F$100)</f>
        <v>0.34448299999999998</v>
      </c>
      <c r="G9" s="97">
        <f t="shared" si="2"/>
        <v>6.0103515749381264</v>
      </c>
      <c r="H9" s="96">
        <f t="shared" si="3"/>
        <v>13.15320871779527</v>
      </c>
    </row>
    <row r="10" spans="1:8">
      <c r="A10" s="99" t="s">
        <v>59</v>
      </c>
      <c r="B10" s="89">
        <f>SUMIF('[1]Base inventario'!$C$2:$C$100,A10,'[1]Base inventario'!$I$2:$I$100)</f>
        <v>2</v>
      </c>
      <c r="C10" s="97">
        <f t="shared" si="0"/>
        <v>2.5974025974025974</v>
      </c>
      <c r="D10" s="89">
        <f>1</f>
        <v>1</v>
      </c>
      <c r="E10" s="97">
        <f t="shared" si="1"/>
        <v>4.5454545454545459</v>
      </c>
      <c r="F10" s="98">
        <f>SUMIF('[1]Base inventario'!$C$2:$C$100,A10,'[1]Base inventario'!$F$2:$F$100)</f>
        <v>0.111926</v>
      </c>
      <c r="G10" s="97">
        <f t="shared" si="2"/>
        <v>1.9528238269421849</v>
      </c>
      <c r="H10" s="96">
        <f t="shared" si="3"/>
        <v>9.0956809697993286</v>
      </c>
    </row>
    <row r="11" spans="1:8">
      <c r="A11" s="99" t="s">
        <v>138</v>
      </c>
      <c r="B11" s="89">
        <f>SUMIF('[1]Base inventario'!$C$2:$C$100,A11,'[1]Base inventario'!$I$2:$I$100)</f>
        <v>6</v>
      </c>
      <c r="C11" s="97">
        <f t="shared" si="0"/>
        <v>7.7922077922077921</v>
      </c>
      <c r="D11" s="89">
        <f>1</f>
        <v>1</v>
      </c>
      <c r="E11" s="97">
        <f t="shared" si="1"/>
        <v>4.5454545454545459</v>
      </c>
      <c r="F11" s="98">
        <f>SUMIF('[1]Base inventario'!$C$2:$C$100,A11,'[1]Base inventario'!$F$2:$F$100)</f>
        <v>0.6764969999999999</v>
      </c>
      <c r="G11" s="97">
        <f t="shared" si="2"/>
        <v>11.803150835863937</v>
      </c>
      <c r="H11" s="96">
        <f t="shared" si="3"/>
        <v>24.140813173526276</v>
      </c>
    </row>
    <row r="12" spans="1:8">
      <c r="A12" s="99" t="s">
        <v>106</v>
      </c>
      <c r="B12" s="89">
        <f>SUMIF('[1]Base inventario'!$C$2:$C$100,A12,'[1]Base inventario'!$I$2:$I$100)</f>
        <v>2</v>
      </c>
      <c r="C12" s="97">
        <f t="shared" si="0"/>
        <v>2.5974025974025974</v>
      </c>
      <c r="D12" s="89">
        <f>1</f>
        <v>1</v>
      </c>
      <c r="E12" s="97">
        <f t="shared" si="1"/>
        <v>4.5454545454545459</v>
      </c>
      <c r="F12" s="98">
        <f>SUMIF('[1]Base inventario'!$C$2:$C$100,A12,'[1]Base inventario'!$F$2:$F$100)</f>
        <v>0.29031499999999999</v>
      </c>
      <c r="G12" s="97">
        <f t="shared" si="2"/>
        <v>5.0652578428490287</v>
      </c>
      <c r="H12" s="96">
        <f t="shared" si="3"/>
        <v>12.208114985706171</v>
      </c>
    </row>
    <row r="13" spans="1:8">
      <c r="A13" s="99" t="s">
        <v>27</v>
      </c>
      <c r="B13" s="89">
        <f>SUMIF('[1]Base inventario'!$C$2:$C$100,A13,'[1]Base inventario'!$I$2:$I$100)</f>
        <v>1</v>
      </c>
      <c r="C13" s="97">
        <f t="shared" si="0"/>
        <v>1.2987012987012987</v>
      </c>
      <c r="D13" s="89">
        <f>1</f>
        <v>1</v>
      </c>
      <c r="E13" s="97">
        <f t="shared" si="1"/>
        <v>4.5454545454545459</v>
      </c>
      <c r="F13" s="98">
        <f>SUMIF('[1]Base inventario'!$C$2:$C$100,A13,'[1]Base inventario'!$F$2:$F$100)</f>
        <v>2.1517999999999999E-2</v>
      </c>
      <c r="G13" s="97">
        <f t="shared" si="2"/>
        <v>0.37543433257814929</v>
      </c>
      <c r="H13" s="96">
        <f t="shared" si="3"/>
        <v>6.2195901767339938</v>
      </c>
    </row>
    <row r="14" spans="1:8">
      <c r="A14" s="99" t="s">
        <v>41</v>
      </c>
      <c r="B14" s="89">
        <f>SUMIF('[1]Base inventario'!$C$2:$C$100,A14,'[1]Base inventario'!$I$2:$I$100)</f>
        <v>2</v>
      </c>
      <c r="C14" s="97">
        <f t="shared" si="0"/>
        <v>2.5974025974025974</v>
      </c>
      <c r="D14" s="89">
        <f>1</f>
        <v>1</v>
      </c>
      <c r="E14" s="97">
        <f t="shared" si="1"/>
        <v>4.5454545454545459</v>
      </c>
      <c r="F14" s="98">
        <f>SUMIF('[1]Base inventario'!$C$2:$C$100,A14,'[1]Base inventario'!$F$2:$F$100)</f>
        <v>0.22773499999999999</v>
      </c>
      <c r="G14" s="97">
        <f t="shared" si="2"/>
        <v>3.9733961209073714</v>
      </c>
      <c r="H14" s="96">
        <f t="shared" si="3"/>
        <v>11.116253263764515</v>
      </c>
    </row>
    <row r="15" spans="1:8">
      <c r="A15" s="99" t="s">
        <v>96</v>
      </c>
      <c r="B15" s="89">
        <f>SUMIF('[1]Base inventario'!$C$2:$C$100,A15,'[1]Base inventario'!$I$2:$I$100)</f>
        <v>2</v>
      </c>
      <c r="C15" s="97">
        <f t="shared" si="0"/>
        <v>2.5974025974025974</v>
      </c>
      <c r="D15" s="89">
        <f>1</f>
        <v>1</v>
      </c>
      <c r="E15" s="97">
        <f t="shared" si="1"/>
        <v>4.5454545454545459</v>
      </c>
      <c r="F15" s="98">
        <f>SUMIF('[1]Base inventario'!$C$2:$C$100,A15,'[1]Base inventario'!$F$2:$F$100)</f>
        <v>0.16572799999999999</v>
      </c>
      <c r="G15" s="97">
        <f t="shared" si="2"/>
        <v>2.8915317905712201</v>
      </c>
      <c r="H15" s="96">
        <f t="shared" si="3"/>
        <v>10.034388933428364</v>
      </c>
    </row>
    <row r="16" spans="1:8">
      <c r="A16" s="99" t="s">
        <v>22</v>
      </c>
      <c r="B16" s="89">
        <f>SUMIF('[1]Base inventario'!$C$2:$C$100,A16,'[1]Base inventario'!$I$2:$I$100)</f>
        <v>2</v>
      </c>
      <c r="C16" s="97">
        <f t="shared" si="0"/>
        <v>2.5974025974025974</v>
      </c>
      <c r="D16" s="89">
        <f>1</f>
        <v>1</v>
      </c>
      <c r="E16" s="97">
        <f t="shared" si="1"/>
        <v>4.5454545454545459</v>
      </c>
      <c r="F16" s="98">
        <f>SUMIF('[1]Base inventario'!$C$2:$C$100,A16,'[1]Base inventario'!$F$2:$F$100)</f>
        <v>3.585E-2</v>
      </c>
      <c r="G16" s="97">
        <f t="shared" si="2"/>
        <v>0.62549125489946333</v>
      </c>
      <c r="H16" s="96">
        <f t="shared" si="3"/>
        <v>7.7683483977566068</v>
      </c>
    </row>
    <row r="17" spans="1:8">
      <c r="A17" s="99" t="s">
        <v>30</v>
      </c>
      <c r="B17" s="89">
        <f>SUMIF('[1]Base inventario'!$C$2:$C$100,A17,'[1]Base inventario'!$I$2:$I$100)</f>
        <v>4</v>
      </c>
      <c r="C17" s="97">
        <f t="shared" si="0"/>
        <v>5.1948051948051948</v>
      </c>
      <c r="D17" s="89">
        <f>1</f>
        <v>1</v>
      </c>
      <c r="E17" s="97">
        <f t="shared" si="1"/>
        <v>4.5454545454545459</v>
      </c>
      <c r="F17" s="98">
        <f>SUMIF('[1]Base inventario'!$C$2:$C$100,A17,'[1]Base inventario'!$F$2:$F$100)</f>
        <v>0.89119599999999999</v>
      </c>
      <c r="G17" s="97">
        <f t="shared" si="2"/>
        <v>15.549101935882344</v>
      </c>
      <c r="H17" s="96">
        <f t="shared" si="3"/>
        <v>25.289361676142086</v>
      </c>
    </row>
    <row r="18" spans="1:8">
      <c r="A18" s="99" t="s">
        <v>24</v>
      </c>
      <c r="B18" s="89">
        <f>SUMIF('[1]Base inventario'!$C$2:$C$100,A18,'[1]Base inventario'!$I$2:$I$100)</f>
        <v>1</v>
      </c>
      <c r="C18" s="97">
        <f t="shared" si="0"/>
        <v>1.2987012987012987</v>
      </c>
      <c r="D18" s="89">
        <f>1</f>
        <v>1</v>
      </c>
      <c r="E18" s="97">
        <f t="shared" si="1"/>
        <v>4.5454545454545459</v>
      </c>
      <c r="F18" s="98">
        <f>SUMIF('[1]Base inventario'!$C$2:$C$100,A18,'[1]Base inventario'!$F$2:$F$100)</f>
        <v>1.2732E-2</v>
      </c>
      <c r="G18" s="97">
        <f t="shared" si="2"/>
        <v>0.22214099462705625</v>
      </c>
      <c r="H18" s="96">
        <f t="shared" si="3"/>
        <v>6.0662968387829004</v>
      </c>
    </row>
    <row r="19" spans="1:8">
      <c r="A19" s="99" t="s">
        <v>62</v>
      </c>
      <c r="B19" s="89">
        <f>SUMIF('[1]Base inventario'!$C$2:$C$100,A19,'[1]Base inventario'!$I$2:$I$100)</f>
        <v>1</v>
      </c>
      <c r="C19" s="97">
        <f t="shared" si="0"/>
        <v>1.2987012987012987</v>
      </c>
      <c r="D19" s="89">
        <f>1</f>
        <v>1</v>
      </c>
      <c r="E19" s="97">
        <f t="shared" si="1"/>
        <v>4.5454545454545459</v>
      </c>
      <c r="F19" s="98">
        <f>SUMIF('[1]Base inventario'!$C$2:$C$100,A19,'[1]Base inventario'!$F$2:$F$100)</f>
        <v>3.4217999999999998E-2</v>
      </c>
      <c r="G19" s="97">
        <f t="shared" si="2"/>
        <v>0.59701700865132046</v>
      </c>
      <c r="H19" s="96">
        <f t="shared" si="3"/>
        <v>6.4411728528071652</v>
      </c>
    </row>
    <row r="20" spans="1:8">
      <c r="A20" s="99" t="s">
        <v>66</v>
      </c>
      <c r="B20" s="89">
        <f>SUMIF('[1]Base inventario'!$C$2:$C$100,A20,'[1]Base inventario'!$I$2:$I$100)</f>
        <v>3</v>
      </c>
      <c r="C20" s="97">
        <f t="shared" si="0"/>
        <v>3.8961038961038961</v>
      </c>
      <c r="D20" s="89">
        <f>1</f>
        <v>1</v>
      </c>
      <c r="E20" s="97">
        <f t="shared" si="1"/>
        <v>4.5454545454545459</v>
      </c>
      <c r="F20" s="98">
        <f>SUMIF('[1]Base inventario'!$C$2:$C$100,A20,'[1]Base inventario'!$F$2:$F$100)</f>
        <v>4.5430999999999999E-2</v>
      </c>
      <c r="G20" s="97">
        <f t="shared" si="2"/>
        <v>0.79265531942364054</v>
      </c>
      <c r="H20" s="96">
        <f t="shared" si="3"/>
        <v>9.2342137609820831</v>
      </c>
    </row>
    <row r="21" spans="1:8">
      <c r="A21" s="99" t="s">
        <v>318</v>
      </c>
      <c r="B21" s="89">
        <f>SUMIF('[1]Base inventario'!$C$2:$C$100,A21,'[1]Base inventario'!$I$2:$I$100)</f>
        <v>2</v>
      </c>
      <c r="C21" s="97">
        <f t="shared" si="0"/>
        <v>2.5974025974025974</v>
      </c>
      <c r="D21" s="89">
        <f>1</f>
        <v>1</v>
      </c>
      <c r="E21" s="97">
        <f t="shared" si="1"/>
        <v>4.5454545454545459</v>
      </c>
      <c r="F21" s="98">
        <f>SUMIF('[1]Base inventario'!$C$2:$C$100,A21,'[1]Base inventario'!$F$2:$F$100)</f>
        <v>2.1398E-2</v>
      </c>
      <c r="G21" s="97">
        <f t="shared" si="2"/>
        <v>0.37334063800107997</v>
      </c>
      <c r="H21" s="96">
        <f t="shared" si="3"/>
        <v>7.5161977808582234</v>
      </c>
    </row>
    <row r="22" spans="1:8">
      <c r="A22" s="99" t="s">
        <v>26</v>
      </c>
      <c r="B22" s="89">
        <f>SUMIF('[1]Base inventario'!$C$2:$C$100,A22,'[1]Base inventario'!$I$2:$I$100)</f>
        <v>17</v>
      </c>
      <c r="C22" s="97">
        <f t="shared" si="0"/>
        <v>22.077922077922079</v>
      </c>
      <c r="D22" s="89">
        <f>1</f>
        <v>1</v>
      </c>
      <c r="E22" s="97">
        <f t="shared" si="1"/>
        <v>4.5454545454545459</v>
      </c>
      <c r="F22" s="98">
        <f>SUMIF('[1]Base inventario'!$C$2:$C$100,A22,'[1]Base inventario'!$F$2:$F$100)</f>
        <v>0.90047300000000008</v>
      </c>
      <c r="G22" s="97">
        <f t="shared" si="2"/>
        <v>15.710961974144617</v>
      </c>
      <c r="H22" s="96">
        <f t="shared" si="3"/>
        <v>42.334338597521239</v>
      </c>
    </row>
    <row r="23" spans="1:8">
      <c r="A23" s="99" t="s">
        <v>38</v>
      </c>
      <c r="B23" s="89">
        <f>SUMIF('[1]Base inventario'!$C$2:$C$100,A23,'[1]Base inventario'!$I$2:$I$100)</f>
        <v>3</v>
      </c>
      <c r="C23" s="97">
        <f t="shared" si="0"/>
        <v>3.8961038961038961</v>
      </c>
      <c r="D23" s="89">
        <f>1</f>
        <v>1</v>
      </c>
      <c r="E23" s="97">
        <f t="shared" si="1"/>
        <v>4.5454545454545459</v>
      </c>
      <c r="F23" s="98">
        <f>SUMIF('[1]Base inventario'!$C$2:$C$100,A23,'[1]Base inventario'!$F$2:$F$100)</f>
        <v>5.9380000000000002E-2</v>
      </c>
      <c r="G23" s="97">
        <f t="shared" si="2"/>
        <v>1.0360298665531418</v>
      </c>
      <c r="H23" s="96">
        <f t="shared" si="3"/>
        <v>9.4775883081115833</v>
      </c>
    </row>
    <row r="24" spans="1:8">
      <c r="A24" s="99" t="s">
        <v>35</v>
      </c>
      <c r="B24" s="89">
        <f>SUMIF('[1]Base inventario'!$C$2:$C$100,A24,'[1]Base inventario'!$I$2:$I$100)</f>
        <v>15</v>
      </c>
      <c r="C24" s="97">
        <f t="shared" si="0"/>
        <v>19.480519480519483</v>
      </c>
      <c r="D24" s="89">
        <f>1</f>
        <v>1</v>
      </c>
      <c r="E24" s="97">
        <f t="shared" si="1"/>
        <v>4.5454545454545459</v>
      </c>
      <c r="F24" s="98">
        <f>SUMIF('[1]Base inventario'!$C$2:$C$100,A24,'[1]Base inventario'!$F$2:$F$100)</f>
        <v>0.87727800000000022</v>
      </c>
      <c r="G24" s="97">
        <f t="shared" si="2"/>
        <v>15.306268259851926</v>
      </c>
      <c r="H24" s="96">
        <f t="shared" si="3"/>
        <v>39.332242285825956</v>
      </c>
    </row>
    <row r="25" spans="1:8">
      <c r="A25" s="99" t="s">
        <v>32</v>
      </c>
      <c r="B25" s="89">
        <f>SUMIF('[1]Base inventario'!$C$2:$C$100,A25,'[1]Base inventario'!$I$2:$I$100)</f>
        <v>4</v>
      </c>
      <c r="C25" s="97">
        <f t="shared" si="0"/>
        <v>5.1948051948051948</v>
      </c>
      <c r="D25" s="89">
        <f>1</f>
        <v>1</v>
      </c>
      <c r="E25" s="97">
        <f t="shared" si="1"/>
        <v>4.5454545454545459</v>
      </c>
      <c r="F25" s="98">
        <f>SUMIF('[1]Base inventario'!$C$2:$C$100,A25,'[1]Base inventario'!$F$2:$F$100)</f>
        <v>0.23830999999999999</v>
      </c>
      <c r="G25" s="97">
        <f t="shared" si="2"/>
        <v>4.1579029555116067</v>
      </c>
      <c r="H25" s="96">
        <f t="shared" si="3"/>
        <v>13.898162695771347</v>
      </c>
    </row>
    <row r="26" spans="1:8">
      <c r="A26" s="99" t="s">
        <v>132</v>
      </c>
      <c r="B26" s="89">
        <f>SUMIF('[1]Base inventario'!$C$2:$C$100,A26,'[1]Base inventario'!$I$2:$I$100)</f>
        <v>1</v>
      </c>
      <c r="C26" s="97">
        <f t="shared" si="0"/>
        <v>1.2987012987012987</v>
      </c>
      <c r="D26" s="89">
        <f>1</f>
        <v>1</v>
      </c>
      <c r="E26" s="97">
        <f t="shared" si="1"/>
        <v>4.5454545454545459</v>
      </c>
      <c r="F26" s="98">
        <f>SUMIF('[1]Base inventario'!$C$2:$C$100,A26,'[1]Base inventario'!$F$2:$F$100)</f>
        <v>0.176288</v>
      </c>
      <c r="G26" s="97">
        <f t="shared" si="2"/>
        <v>3.0757769133533222</v>
      </c>
      <c r="H26" s="96">
        <f t="shared" si="3"/>
        <v>8.9199327575091658</v>
      </c>
    </row>
    <row r="27" spans="1:8">
      <c r="A27" s="95" t="s">
        <v>263</v>
      </c>
      <c r="B27" s="94">
        <f t="shared" ref="B27:H27" si="4">SUM(B5:B26)</f>
        <v>77</v>
      </c>
      <c r="C27" s="92">
        <f t="shared" si="4"/>
        <v>100.00000000000001</v>
      </c>
      <c r="D27" s="94">
        <f t="shared" si="4"/>
        <v>22</v>
      </c>
      <c r="E27" s="92">
        <f t="shared" si="4"/>
        <v>100.00000000000001</v>
      </c>
      <c r="F27" s="93">
        <f t="shared" si="4"/>
        <v>5.7314950000000007</v>
      </c>
      <c r="G27" s="92">
        <f t="shared" si="4"/>
        <v>100</v>
      </c>
      <c r="H27" s="91">
        <f t="shared" si="4"/>
        <v>300</v>
      </c>
    </row>
    <row r="30" spans="1:8">
      <c r="A30" s="108" t="s">
        <v>432</v>
      </c>
      <c r="B30" s="108"/>
      <c r="C30" s="108"/>
      <c r="D30" s="108"/>
      <c r="E30" s="108"/>
      <c r="F30" s="108"/>
      <c r="G30" s="108"/>
      <c r="H30" s="108"/>
    </row>
    <row r="31" spans="1:8">
      <c r="A31" s="105" t="s">
        <v>431</v>
      </c>
      <c r="B31" s="105"/>
      <c r="C31" s="105"/>
      <c r="D31" s="105"/>
      <c r="E31" s="105"/>
      <c r="F31" s="105"/>
      <c r="G31" s="105"/>
      <c r="H31" s="105"/>
    </row>
    <row r="32" spans="1:8">
      <c r="A32" s="105" t="s">
        <v>430</v>
      </c>
      <c r="B32" s="105"/>
      <c r="C32" s="105"/>
      <c r="D32" s="105"/>
      <c r="E32" s="105"/>
      <c r="F32" s="105"/>
      <c r="G32" s="105"/>
      <c r="H32" s="105"/>
    </row>
    <row r="33" spans="1:8">
      <c r="A33" s="105" t="s">
        <v>429</v>
      </c>
      <c r="B33" s="105"/>
      <c r="C33" s="105"/>
      <c r="D33" s="105"/>
      <c r="E33" s="105"/>
      <c r="F33" s="105"/>
      <c r="G33" s="105"/>
      <c r="H33" s="105"/>
    </row>
    <row r="34" spans="1:8">
      <c r="A34" s="105" t="s">
        <v>428</v>
      </c>
      <c r="B34" s="105"/>
      <c r="C34" s="105"/>
      <c r="D34" s="105"/>
      <c r="E34" s="105"/>
      <c r="F34" s="105"/>
      <c r="G34" s="105"/>
      <c r="H34" s="105"/>
    </row>
    <row r="35" spans="1:8">
      <c r="A35" s="105" t="s">
        <v>427</v>
      </c>
      <c r="B35" s="105"/>
      <c r="C35" s="105"/>
      <c r="D35" s="105"/>
      <c r="E35" s="105"/>
      <c r="F35" s="105"/>
      <c r="G35" s="105"/>
      <c r="H35" s="105"/>
    </row>
    <row r="36" spans="1:8">
      <c r="A36" s="105" t="s">
        <v>426</v>
      </c>
      <c r="B36" s="105"/>
      <c r="C36" s="105"/>
      <c r="D36" s="105"/>
      <c r="E36" s="105"/>
      <c r="F36" s="105"/>
      <c r="G36" s="105"/>
      <c r="H36" s="105"/>
    </row>
    <row r="37" spans="1:8">
      <c r="A37" s="105" t="s">
        <v>425</v>
      </c>
      <c r="B37" s="105"/>
      <c r="C37" s="105"/>
      <c r="D37" s="105"/>
      <c r="E37" s="105"/>
      <c r="F37" s="105"/>
      <c r="G37" s="105"/>
      <c r="H37" s="105"/>
    </row>
    <row r="38" spans="1:8">
      <c r="A38" s="105" t="s">
        <v>424</v>
      </c>
      <c r="B38" s="105"/>
      <c r="C38" s="105"/>
      <c r="D38" s="105"/>
      <c r="E38" s="105"/>
      <c r="F38" s="105"/>
      <c r="G38" s="105"/>
      <c r="H38" s="105"/>
    </row>
  </sheetData>
  <mergeCells count="11">
    <mergeCell ref="A1:H1"/>
    <mergeCell ref="A2:H2"/>
    <mergeCell ref="A30:H30"/>
    <mergeCell ref="A31:H31"/>
    <mergeCell ref="A32:H32"/>
    <mergeCell ref="A38:H38"/>
    <mergeCell ref="A33:H33"/>
    <mergeCell ref="A34:H34"/>
    <mergeCell ref="A35:H35"/>
    <mergeCell ref="A36:H36"/>
    <mergeCell ref="A37:H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8E6F-B3B6-405C-8746-AB6848067FA8}">
  <dimension ref="A1:Q64"/>
  <sheetViews>
    <sheetView topLeftCell="C1" zoomScale="55" zoomScaleNormal="55" workbookViewId="0">
      <selection activeCell="AF23" sqref="AF23"/>
    </sheetView>
  </sheetViews>
  <sheetFormatPr baseColWidth="10" defaultColWidth="9.77734375" defaultRowHeight="13.8"/>
  <cols>
    <col min="1" max="1" width="49.44140625" style="89" customWidth="1"/>
    <col min="2" max="2" width="16" style="89" customWidth="1"/>
    <col min="3" max="3" width="9.77734375" style="89"/>
    <col min="4" max="4" width="16.109375" style="89" customWidth="1"/>
    <col min="5" max="5" width="12.109375" style="89" customWidth="1"/>
    <col min="6" max="6" width="9.77734375" style="89"/>
    <col min="7" max="7" width="16.109375" style="89" customWidth="1"/>
    <col min="8" max="8" width="14.33203125" style="89" customWidth="1"/>
    <col min="9" max="9" width="9.77734375" style="89"/>
    <col min="10" max="10" width="16.109375" style="89" customWidth="1"/>
    <col min="11" max="11" width="16.77734375" style="89" customWidth="1"/>
    <col min="12" max="12" width="9.77734375" style="89"/>
    <col min="13" max="13" width="16.109375" style="89" customWidth="1"/>
    <col min="14" max="14" width="14.88671875" style="89" customWidth="1"/>
    <col min="15" max="15" width="9.77734375" style="89"/>
    <col min="16" max="16" width="16.109375" style="89" customWidth="1"/>
    <col min="17" max="17" width="11.33203125" style="89" customWidth="1"/>
    <col min="18" max="16384" width="9.77734375" style="89"/>
  </cols>
  <sheetData>
    <row r="1" spans="1:8" ht="17.399999999999999">
      <c r="A1" s="109" t="s">
        <v>423</v>
      </c>
      <c r="B1" s="109"/>
      <c r="C1" s="109"/>
      <c r="D1" s="109"/>
      <c r="E1" s="109"/>
      <c r="F1" s="109"/>
      <c r="G1" s="109"/>
      <c r="H1" s="109"/>
    </row>
    <row r="42" spans="1:17">
      <c r="A42" s="90" t="s">
        <v>417</v>
      </c>
      <c r="B42" s="90" t="s">
        <v>422</v>
      </c>
      <c r="D42" s="90" t="s">
        <v>417</v>
      </c>
      <c r="E42" s="90" t="s">
        <v>421</v>
      </c>
      <c r="G42" s="90" t="s">
        <v>417</v>
      </c>
      <c r="H42" s="90" t="s">
        <v>420</v>
      </c>
      <c r="J42" s="90" t="s">
        <v>417</v>
      </c>
      <c r="K42" s="90" t="s">
        <v>419</v>
      </c>
      <c r="M42" s="90" t="s">
        <v>417</v>
      </c>
      <c r="N42" s="90" t="s">
        <v>418</v>
      </c>
      <c r="P42" s="90" t="s">
        <v>417</v>
      </c>
      <c r="Q42" s="90" t="s">
        <v>271</v>
      </c>
    </row>
    <row r="43" spans="1:17">
      <c r="A43" s="89" t="str">
        <f>IVI_BosqueFrag!A5</f>
        <v>Abejón</v>
      </c>
      <c r="B43" s="89">
        <f>IVI_BosqueFrag!C5</f>
        <v>1.2987012987012987</v>
      </c>
      <c r="D43" s="89" t="str">
        <f>IVI_BosqueFrag!A5</f>
        <v>Abejón</v>
      </c>
      <c r="E43" s="89">
        <f>IVI_BosqueFrag!D5</f>
        <v>1</v>
      </c>
      <c r="G43" s="89" t="str">
        <f>IVI_BosqueFrag!A5</f>
        <v>Abejón</v>
      </c>
      <c r="H43" s="89">
        <f>IVI_BosqueFrag!E5</f>
        <v>4.5454545454545459</v>
      </c>
      <c r="J43" s="89" t="str">
        <f>IVI_BosqueFrag!A5</f>
        <v>Abejón</v>
      </c>
      <c r="K43" s="89">
        <f>IVI_BosqueFrag!F5</f>
        <v>1.4714E-2</v>
      </c>
      <c r="M43" s="89" t="str">
        <f>IVI_BosqueFrag!A5</f>
        <v>Abejón</v>
      </c>
      <c r="N43" s="89">
        <f>IVI_BosqueFrag!G5</f>
        <v>0.2567218500583181</v>
      </c>
      <c r="P43" s="89" t="str">
        <f>IVI_BosqueFrag!A5</f>
        <v>Abejón</v>
      </c>
      <c r="Q43" s="89">
        <f>IVI_BosqueFrag!H5</f>
        <v>6.1008776942141623</v>
      </c>
    </row>
    <row r="44" spans="1:17">
      <c r="A44" s="89" t="str">
        <f>IVI_BosqueFrag!A6</f>
        <v>Arenillo</v>
      </c>
      <c r="B44" s="89">
        <f>IVI_BosqueFrag!C6</f>
        <v>1.2987012987012987</v>
      </c>
      <c r="D44" s="89" t="str">
        <f>IVI_BosqueFrag!A6</f>
        <v>Arenillo</v>
      </c>
      <c r="E44" s="89">
        <f>IVI_BosqueFrag!D6</f>
        <v>1</v>
      </c>
      <c r="G44" s="89" t="str">
        <f>IVI_BosqueFrag!A6</f>
        <v>Arenillo</v>
      </c>
      <c r="H44" s="89">
        <f>IVI_BosqueFrag!E6</f>
        <v>4.5454545454545459</v>
      </c>
      <c r="J44" s="89" t="str">
        <f>IVI_BosqueFrag!A6</f>
        <v>Arenillo</v>
      </c>
      <c r="K44" s="89">
        <f>IVI_BosqueFrag!F6</f>
        <v>8.149E-3</v>
      </c>
      <c r="M44" s="89" t="str">
        <f>IVI_BosqueFrag!A6</f>
        <v>Arenillo</v>
      </c>
      <c r="N44" s="89">
        <f>IVI_BosqueFrag!G6</f>
        <v>0.14217930923781666</v>
      </c>
      <c r="P44" s="89" t="str">
        <f>IVI_BosqueFrag!A6</f>
        <v>Arenillo</v>
      </c>
      <c r="Q44" s="89">
        <f>IVI_BosqueFrag!H6</f>
        <v>5.9863351533936608</v>
      </c>
    </row>
    <row r="45" spans="1:17">
      <c r="A45" s="89" t="str">
        <f>IVI_BosqueFrag!A7</f>
        <v>Arrayán</v>
      </c>
      <c r="B45" s="89">
        <f>IVI_BosqueFrag!C7</f>
        <v>5.1948051948051948</v>
      </c>
      <c r="D45" s="89" t="str">
        <f>IVI_BosqueFrag!A7</f>
        <v>Arrayán</v>
      </c>
      <c r="E45" s="89">
        <f>IVI_BosqueFrag!D7</f>
        <v>1</v>
      </c>
      <c r="G45" s="89" t="str">
        <f>IVI_BosqueFrag!A7</f>
        <v>Arrayán</v>
      </c>
      <c r="H45" s="89">
        <f>IVI_BosqueFrag!E7</f>
        <v>4.5454545454545459</v>
      </c>
      <c r="J45" s="89" t="str">
        <f>IVI_BosqueFrag!A7</f>
        <v>Arrayán</v>
      </c>
      <c r="K45" s="89">
        <f>IVI_BosqueFrag!F7</f>
        <v>0.33137700000000003</v>
      </c>
      <c r="M45" s="89" t="str">
        <f>IVI_BosqueFrag!A7</f>
        <v>Arrayán</v>
      </c>
      <c r="N45" s="89">
        <f>IVI_BosqueFrag!G7</f>
        <v>5.7816852322125376</v>
      </c>
      <c r="P45" s="89" t="str">
        <f>IVI_BosqueFrag!A7</f>
        <v>Arrayán</v>
      </c>
      <c r="Q45" s="89">
        <f>IVI_BosqueFrag!H7</f>
        <v>15.52194497247228</v>
      </c>
    </row>
    <row r="46" spans="1:17">
      <c r="A46" s="89" t="str">
        <f>IVI_BosqueFrag!A8</f>
        <v>Balso</v>
      </c>
      <c r="B46" s="89">
        <f>IVI_BosqueFrag!C8</f>
        <v>1.2987012987012987</v>
      </c>
      <c r="D46" s="89" t="str">
        <f>IVI_BosqueFrag!A8</f>
        <v>Balso</v>
      </c>
      <c r="E46" s="89">
        <f>IVI_BosqueFrag!D8</f>
        <v>1</v>
      </c>
      <c r="G46" s="89" t="str">
        <f>IVI_BosqueFrag!A8</f>
        <v>Balso</v>
      </c>
      <c r="H46" s="89">
        <f>IVI_BosqueFrag!E8</f>
        <v>4.5454545454545459</v>
      </c>
      <c r="J46" s="89" t="str">
        <f>IVI_BosqueFrag!A8</f>
        <v>Balso</v>
      </c>
      <c r="K46" s="89">
        <f>IVI_BosqueFrag!F8</f>
        <v>0.246499</v>
      </c>
      <c r="M46" s="89" t="str">
        <f>IVI_BosqueFrag!A8</f>
        <v>Balso</v>
      </c>
      <c r="N46" s="89">
        <f>IVI_BosqueFrag!G8</f>
        <v>4.3007801629417797</v>
      </c>
      <c r="P46" s="89" t="str">
        <f>IVI_BosqueFrag!A8</f>
        <v>Balso</v>
      </c>
      <c r="Q46" s="89">
        <f>IVI_BosqueFrag!H8</f>
        <v>10.144936007097623</v>
      </c>
    </row>
    <row r="47" spans="1:17">
      <c r="A47" s="89" t="str">
        <f>IVI_BosqueFrag!A9</f>
        <v>Cachimbo</v>
      </c>
      <c r="B47" s="89">
        <f>IVI_BosqueFrag!C9</f>
        <v>2.5974025974025974</v>
      </c>
      <c r="D47" s="89" t="str">
        <f>IVI_BosqueFrag!A9</f>
        <v>Cachimbo</v>
      </c>
      <c r="E47" s="89">
        <f>IVI_BosqueFrag!D9</f>
        <v>1</v>
      </c>
      <c r="G47" s="89" t="str">
        <f>IVI_BosqueFrag!A9</f>
        <v>Cachimbo</v>
      </c>
      <c r="H47" s="89">
        <f>IVI_BosqueFrag!E9</f>
        <v>4.5454545454545459</v>
      </c>
      <c r="J47" s="89" t="str">
        <f>IVI_BosqueFrag!A9</f>
        <v>Cachimbo</v>
      </c>
      <c r="K47" s="89">
        <f>IVI_BosqueFrag!F9</f>
        <v>0.34448299999999998</v>
      </c>
      <c r="M47" s="89" t="str">
        <f>IVI_BosqueFrag!A9</f>
        <v>Cachimbo</v>
      </c>
      <c r="N47" s="89">
        <f>IVI_BosqueFrag!G9</f>
        <v>6.0103515749381264</v>
      </c>
      <c r="P47" s="89" t="str">
        <f>IVI_BosqueFrag!A9</f>
        <v>Cachimbo</v>
      </c>
      <c r="Q47" s="89">
        <f>IVI_BosqueFrag!H9</f>
        <v>13.15320871779527</v>
      </c>
    </row>
    <row r="48" spans="1:17">
      <c r="A48" s="89" t="str">
        <f>IVI_BosqueFrag!A10</f>
        <v>Cañafístulo</v>
      </c>
      <c r="B48" s="89">
        <f>IVI_BosqueFrag!C10</f>
        <v>2.5974025974025974</v>
      </c>
      <c r="D48" s="89" t="str">
        <f>IVI_BosqueFrag!A10</f>
        <v>Cañafístulo</v>
      </c>
      <c r="E48" s="89">
        <f>IVI_BosqueFrag!D10</f>
        <v>1</v>
      </c>
      <c r="G48" s="89" t="str">
        <f>IVI_BosqueFrag!A10</f>
        <v>Cañafístulo</v>
      </c>
      <c r="H48" s="89">
        <f>IVI_BosqueFrag!E10</f>
        <v>4.5454545454545459</v>
      </c>
      <c r="J48" s="89" t="str">
        <f>IVI_BosqueFrag!A10</f>
        <v>Cañafístulo</v>
      </c>
      <c r="K48" s="89">
        <f>IVI_BosqueFrag!F10</f>
        <v>0.111926</v>
      </c>
      <c r="M48" s="89" t="str">
        <f>IVI_BosqueFrag!A10</f>
        <v>Cañafístulo</v>
      </c>
      <c r="N48" s="89">
        <f>IVI_BosqueFrag!G10</f>
        <v>1.9528238269421849</v>
      </c>
      <c r="P48" s="89" t="str">
        <f>IVI_BosqueFrag!A10</f>
        <v>Cañafístulo</v>
      </c>
      <c r="Q48" s="89">
        <f>IVI_BosqueFrag!H10</f>
        <v>9.0956809697993286</v>
      </c>
    </row>
    <row r="49" spans="1:17">
      <c r="A49" s="89" t="str">
        <f>IVI_BosqueFrag!A11</f>
        <v>Cedro</v>
      </c>
      <c r="B49" s="89">
        <f>IVI_BosqueFrag!C11</f>
        <v>7.7922077922077921</v>
      </c>
      <c r="D49" s="89" t="str">
        <f>IVI_BosqueFrag!A11</f>
        <v>Cedro</v>
      </c>
      <c r="E49" s="89">
        <f>IVI_BosqueFrag!D11</f>
        <v>1</v>
      </c>
      <c r="G49" s="89" t="str">
        <f>IVI_BosqueFrag!A11</f>
        <v>Cedro</v>
      </c>
      <c r="H49" s="89">
        <f>IVI_BosqueFrag!E11</f>
        <v>4.5454545454545459</v>
      </c>
      <c r="J49" s="89" t="str">
        <f>IVI_BosqueFrag!A11</f>
        <v>Cedro</v>
      </c>
      <c r="K49" s="89">
        <f>IVI_BosqueFrag!F11</f>
        <v>0.6764969999999999</v>
      </c>
      <c r="M49" s="89" t="str">
        <f>IVI_BosqueFrag!A11</f>
        <v>Cedro</v>
      </c>
      <c r="N49" s="89">
        <f>IVI_BosqueFrag!G11</f>
        <v>11.803150835863937</v>
      </c>
      <c r="P49" s="89" t="str">
        <f>IVI_BosqueFrag!A11</f>
        <v>Cedro</v>
      </c>
      <c r="Q49" s="89">
        <f>IVI_BosqueFrag!H11</f>
        <v>24.140813173526276</v>
      </c>
    </row>
    <row r="50" spans="1:17">
      <c r="A50" s="89" t="str">
        <f>IVI_BosqueFrag!A12</f>
        <v>Ceiba</v>
      </c>
      <c r="B50" s="89">
        <f>IVI_BosqueFrag!C12</f>
        <v>2.5974025974025974</v>
      </c>
      <c r="D50" s="89" t="str">
        <f>IVI_BosqueFrag!A12</f>
        <v>Ceiba</v>
      </c>
      <c r="E50" s="89">
        <f>IVI_BosqueFrag!D12</f>
        <v>1</v>
      </c>
      <c r="G50" s="89" t="str">
        <f>IVI_BosqueFrag!A12</f>
        <v>Ceiba</v>
      </c>
      <c r="H50" s="89">
        <f>IVI_BosqueFrag!E12</f>
        <v>4.5454545454545459</v>
      </c>
      <c r="J50" s="89" t="str">
        <f>IVI_BosqueFrag!A12</f>
        <v>Ceiba</v>
      </c>
      <c r="K50" s="89">
        <f>IVI_BosqueFrag!F12</f>
        <v>0.29031499999999999</v>
      </c>
      <c r="M50" s="89" t="str">
        <f>IVI_BosqueFrag!A12</f>
        <v>Ceiba</v>
      </c>
      <c r="N50" s="89">
        <f>IVI_BosqueFrag!G12</f>
        <v>5.0652578428490287</v>
      </c>
      <c r="P50" s="89" t="str">
        <f>IVI_BosqueFrag!A12</f>
        <v>Ceiba</v>
      </c>
      <c r="Q50" s="89">
        <f>IVI_BosqueFrag!H12</f>
        <v>12.208114985706171</v>
      </c>
    </row>
    <row r="51" spans="1:17">
      <c r="A51" s="89" t="str">
        <f>IVI_BosqueFrag!A13</f>
        <v>Gallinero</v>
      </c>
      <c r="B51" s="89">
        <f>IVI_BosqueFrag!C13</f>
        <v>1.2987012987012987</v>
      </c>
      <c r="D51" s="89" t="str">
        <f>IVI_BosqueFrag!A13</f>
        <v>Gallinero</v>
      </c>
      <c r="E51" s="89">
        <f>IVI_BosqueFrag!D13</f>
        <v>1</v>
      </c>
      <c r="G51" s="89" t="str">
        <f>IVI_BosqueFrag!A13</f>
        <v>Gallinero</v>
      </c>
      <c r="H51" s="89">
        <f>IVI_BosqueFrag!E13</f>
        <v>4.5454545454545459</v>
      </c>
      <c r="J51" s="89" t="str">
        <f>IVI_BosqueFrag!A13</f>
        <v>Gallinero</v>
      </c>
      <c r="K51" s="89">
        <f>IVI_BosqueFrag!F13</f>
        <v>2.1517999999999999E-2</v>
      </c>
      <c r="M51" s="89" t="str">
        <f>IVI_BosqueFrag!A13</f>
        <v>Gallinero</v>
      </c>
      <c r="N51" s="89">
        <f>IVI_BosqueFrag!G13</f>
        <v>0.37543433257814929</v>
      </c>
      <c r="P51" s="89" t="str">
        <f>IVI_BosqueFrag!A13</f>
        <v>Gallinero</v>
      </c>
      <c r="Q51" s="89">
        <f>IVI_BosqueFrag!H13</f>
        <v>6.2195901767339938</v>
      </c>
    </row>
    <row r="52" spans="1:17">
      <c r="A52" s="89" t="str">
        <f>IVI_BosqueFrag!A14</f>
        <v>Guacharaco</v>
      </c>
      <c r="B52" s="89">
        <f>IVI_BosqueFrag!C14</f>
        <v>2.5974025974025974</v>
      </c>
      <c r="D52" s="89" t="str">
        <f>IVI_BosqueFrag!A14</f>
        <v>Guacharaco</v>
      </c>
      <c r="E52" s="89">
        <f>IVI_BosqueFrag!D14</f>
        <v>1</v>
      </c>
      <c r="G52" s="89" t="str">
        <f>IVI_BosqueFrag!A14</f>
        <v>Guacharaco</v>
      </c>
      <c r="H52" s="89">
        <f>IVI_BosqueFrag!E14</f>
        <v>4.5454545454545459</v>
      </c>
      <c r="J52" s="89" t="str">
        <f>IVI_BosqueFrag!A14</f>
        <v>Guacharaco</v>
      </c>
      <c r="K52" s="89">
        <f>IVI_BosqueFrag!F14</f>
        <v>0.22773499999999999</v>
      </c>
      <c r="M52" s="89" t="str">
        <f>IVI_BosqueFrag!A14</f>
        <v>Guacharaco</v>
      </c>
      <c r="N52" s="89">
        <f>IVI_BosqueFrag!G14</f>
        <v>3.9733961209073714</v>
      </c>
      <c r="P52" s="89" t="str">
        <f>IVI_BosqueFrag!A14</f>
        <v>Guacharaco</v>
      </c>
      <c r="Q52" s="89">
        <f>IVI_BosqueFrag!H14</f>
        <v>11.116253263764515</v>
      </c>
    </row>
    <row r="53" spans="1:17">
      <c r="A53" s="89" t="str">
        <f>IVI_BosqueFrag!A15</f>
        <v>Guayacán Amarillo</v>
      </c>
      <c r="B53" s="89">
        <f>IVI_BosqueFrag!C15</f>
        <v>2.5974025974025974</v>
      </c>
      <c r="D53" s="89" t="str">
        <f>IVI_BosqueFrag!A15</f>
        <v>Guayacán Amarillo</v>
      </c>
      <c r="E53" s="89">
        <f>IVI_BosqueFrag!D15</f>
        <v>1</v>
      </c>
      <c r="G53" s="89" t="str">
        <f>IVI_BosqueFrag!A15</f>
        <v>Guayacán Amarillo</v>
      </c>
      <c r="H53" s="89">
        <f>IVI_BosqueFrag!E15</f>
        <v>4.5454545454545459</v>
      </c>
      <c r="J53" s="89" t="str">
        <f>IVI_BosqueFrag!A15</f>
        <v>Guayacán Amarillo</v>
      </c>
      <c r="K53" s="89">
        <f>IVI_BosqueFrag!F15</f>
        <v>0.16572799999999999</v>
      </c>
      <c r="M53" s="89" t="str">
        <f>IVI_BosqueFrag!A15</f>
        <v>Guayacán Amarillo</v>
      </c>
      <c r="N53" s="89">
        <f>IVI_BosqueFrag!G15</f>
        <v>2.8915317905712201</v>
      </c>
      <c r="P53" s="89" t="str">
        <f>IVI_BosqueFrag!A15</f>
        <v>Guayacán Amarillo</v>
      </c>
      <c r="Q53" s="89">
        <f>IVI_BosqueFrag!H15</f>
        <v>10.034388933428364</v>
      </c>
    </row>
    <row r="54" spans="1:17">
      <c r="A54" s="89" t="str">
        <f>IVI_BosqueFrag!A16</f>
        <v>Guácimo</v>
      </c>
      <c r="B54" s="89">
        <f>IVI_BosqueFrag!C16</f>
        <v>2.5974025974025974</v>
      </c>
      <c r="D54" s="89" t="str">
        <f>IVI_BosqueFrag!A16</f>
        <v>Guácimo</v>
      </c>
      <c r="E54" s="89">
        <f>IVI_BosqueFrag!D16</f>
        <v>1</v>
      </c>
      <c r="G54" s="89" t="str">
        <f>IVI_BosqueFrag!A16</f>
        <v>Guácimo</v>
      </c>
      <c r="H54" s="89">
        <f>IVI_BosqueFrag!E16</f>
        <v>4.5454545454545459</v>
      </c>
      <c r="J54" s="89" t="str">
        <f>IVI_BosqueFrag!A16</f>
        <v>Guácimo</v>
      </c>
      <c r="K54" s="89">
        <f>IVI_BosqueFrag!F16</f>
        <v>3.585E-2</v>
      </c>
      <c r="M54" s="89" t="str">
        <f>IVI_BosqueFrag!A16</f>
        <v>Guácimo</v>
      </c>
      <c r="N54" s="89">
        <f>IVI_BosqueFrag!G16</f>
        <v>0.62549125489946333</v>
      </c>
      <c r="P54" s="89" t="str">
        <f>IVI_BosqueFrag!A16</f>
        <v>Guácimo</v>
      </c>
      <c r="Q54" s="89">
        <f>IVI_BosqueFrag!H16</f>
        <v>7.7683483977566068</v>
      </c>
    </row>
    <row r="55" spans="1:17">
      <c r="A55" s="89" t="str">
        <f>IVI_BosqueFrag!A17</f>
        <v>Hobo</v>
      </c>
      <c r="B55" s="89">
        <f>IVI_BosqueFrag!C17</f>
        <v>5.1948051948051948</v>
      </c>
      <c r="D55" s="89" t="str">
        <f>IVI_BosqueFrag!A17</f>
        <v>Hobo</v>
      </c>
      <c r="E55" s="89">
        <f>IVI_BosqueFrag!D17</f>
        <v>1</v>
      </c>
      <c r="G55" s="89" t="str">
        <f>IVI_BosqueFrag!A17</f>
        <v>Hobo</v>
      </c>
      <c r="H55" s="89">
        <f>IVI_BosqueFrag!E17</f>
        <v>4.5454545454545459</v>
      </c>
      <c r="J55" s="89" t="str">
        <f>IVI_BosqueFrag!A17</f>
        <v>Hobo</v>
      </c>
      <c r="K55" s="89">
        <f>IVI_BosqueFrag!F17</f>
        <v>0.89119599999999999</v>
      </c>
      <c r="M55" s="89" t="str">
        <f>IVI_BosqueFrag!A17</f>
        <v>Hobo</v>
      </c>
      <c r="N55" s="89">
        <f>IVI_BosqueFrag!G17</f>
        <v>15.549101935882344</v>
      </c>
      <c r="P55" s="89" t="str">
        <f>IVI_BosqueFrag!A17</f>
        <v>Hobo</v>
      </c>
      <c r="Q55" s="89">
        <f>IVI_BosqueFrag!H17</f>
        <v>25.289361676142086</v>
      </c>
    </row>
    <row r="56" spans="1:17">
      <c r="A56" s="89" t="str">
        <f>IVI_BosqueFrag!A18</f>
        <v>Leucaena</v>
      </c>
      <c r="B56" s="89">
        <f>IVI_BosqueFrag!C18</f>
        <v>1.2987012987012987</v>
      </c>
      <c r="D56" s="89" t="str">
        <f>IVI_BosqueFrag!A18</f>
        <v>Leucaena</v>
      </c>
      <c r="E56" s="89">
        <f>IVI_BosqueFrag!D18</f>
        <v>1</v>
      </c>
      <c r="G56" s="89" t="str">
        <f>IVI_BosqueFrag!A18</f>
        <v>Leucaena</v>
      </c>
      <c r="H56" s="89">
        <f>IVI_BosqueFrag!E18</f>
        <v>4.5454545454545459</v>
      </c>
      <c r="J56" s="89" t="str">
        <f>IVI_BosqueFrag!A18</f>
        <v>Leucaena</v>
      </c>
      <c r="K56" s="89">
        <f>IVI_BosqueFrag!F18</f>
        <v>1.2732E-2</v>
      </c>
      <c r="M56" s="89" t="str">
        <f>IVI_BosqueFrag!A18</f>
        <v>Leucaena</v>
      </c>
      <c r="N56" s="89">
        <f>IVI_BosqueFrag!G18</f>
        <v>0.22214099462705625</v>
      </c>
      <c r="P56" s="89" t="str">
        <f>IVI_BosqueFrag!A18</f>
        <v>Leucaena</v>
      </c>
      <c r="Q56" s="89">
        <f>IVI_BosqueFrag!H18</f>
        <v>6.0662968387829004</v>
      </c>
    </row>
    <row r="57" spans="1:17">
      <c r="A57" s="89" t="str">
        <f>IVI_BosqueFrag!A19</f>
        <v>Melina</v>
      </c>
      <c r="B57" s="89">
        <f>IVI_BosqueFrag!C19</f>
        <v>1.2987012987012987</v>
      </c>
      <c r="D57" s="89" t="str">
        <f>IVI_BosqueFrag!A19</f>
        <v>Melina</v>
      </c>
      <c r="E57" s="89">
        <f>IVI_BosqueFrag!D19</f>
        <v>1</v>
      </c>
      <c r="G57" s="89" t="str">
        <f>IVI_BosqueFrag!A19</f>
        <v>Melina</v>
      </c>
      <c r="H57" s="89">
        <f>IVI_BosqueFrag!E19</f>
        <v>4.5454545454545459</v>
      </c>
      <c r="J57" s="89" t="str">
        <f>IVI_BosqueFrag!A19</f>
        <v>Melina</v>
      </c>
      <c r="K57" s="89">
        <f>IVI_BosqueFrag!F19</f>
        <v>3.4217999999999998E-2</v>
      </c>
      <c r="M57" s="89" t="str">
        <f>IVI_BosqueFrag!A19</f>
        <v>Melina</v>
      </c>
      <c r="N57" s="89">
        <f>IVI_BosqueFrag!G19</f>
        <v>0.59701700865132046</v>
      </c>
      <c r="P57" s="89" t="str">
        <f>IVI_BosqueFrag!A19</f>
        <v>Melina</v>
      </c>
      <c r="Q57" s="89">
        <f>IVI_BosqueFrag!H19</f>
        <v>6.4411728528071652</v>
      </c>
    </row>
    <row r="58" spans="1:17">
      <c r="A58" s="89" t="str">
        <f>IVI_BosqueFrag!A20</f>
        <v>Mora</v>
      </c>
      <c r="B58" s="89">
        <f>IVI_BosqueFrag!C20</f>
        <v>3.8961038961038961</v>
      </c>
      <c r="D58" s="89" t="str">
        <f>IVI_BosqueFrag!A20</f>
        <v>Mora</v>
      </c>
      <c r="E58" s="89">
        <f>IVI_BosqueFrag!D20</f>
        <v>1</v>
      </c>
      <c r="G58" s="89" t="str">
        <f>IVI_BosqueFrag!A20</f>
        <v>Mora</v>
      </c>
      <c r="H58" s="89">
        <f>IVI_BosqueFrag!E20</f>
        <v>4.5454545454545459</v>
      </c>
      <c r="J58" s="89" t="str">
        <f>IVI_BosqueFrag!A20</f>
        <v>Mora</v>
      </c>
      <c r="K58" s="89">
        <f>IVI_BosqueFrag!F20</f>
        <v>4.5430999999999999E-2</v>
      </c>
      <c r="M58" s="89" t="str">
        <f>IVI_BosqueFrag!A20</f>
        <v>Mora</v>
      </c>
      <c r="N58" s="89">
        <f>IVI_BosqueFrag!G20</f>
        <v>0.79265531942364054</v>
      </c>
      <c r="P58" s="89" t="str">
        <f>IVI_BosqueFrag!A20</f>
        <v>Mora</v>
      </c>
      <c r="Q58" s="89">
        <f>IVI_BosqueFrag!H20</f>
        <v>9.2342137609820831</v>
      </c>
    </row>
    <row r="59" spans="1:17">
      <c r="A59" s="89" t="str">
        <f>IVI_BosqueFrag!A21</f>
        <v>Nacedero</v>
      </c>
      <c r="B59" s="89">
        <f>IVI_BosqueFrag!C21</f>
        <v>2.5974025974025974</v>
      </c>
      <c r="D59" s="89" t="str">
        <f>IVI_BosqueFrag!A21</f>
        <v>Nacedero</v>
      </c>
      <c r="E59" s="89">
        <f>IVI_BosqueFrag!D21</f>
        <v>1</v>
      </c>
      <c r="G59" s="89" t="str">
        <f>IVI_BosqueFrag!A21</f>
        <v>Nacedero</v>
      </c>
      <c r="H59" s="89">
        <f>IVI_BosqueFrag!E21</f>
        <v>4.5454545454545459</v>
      </c>
      <c r="J59" s="89" t="str">
        <f>IVI_BosqueFrag!A21</f>
        <v>Nacedero</v>
      </c>
      <c r="K59" s="89">
        <f>IVI_BosqueFrag!F21</f>
        <v>2.1398E-2</v>
      </c>
      <c r="M59" s="89" t="str">
        <f>IVI_BosqueFrag!A21</f>
        <v>Nacedero</v>
      </c>
      <c r="N59" s="89">
        <f>IVI_BosqueFrag!G21</f>
        <v>0.37334063800107997</v>
      </c>
      <c r="P59" s="89" t="str">
        <f>IVI_BosqueFrag!A21</f>
        <v>Nacedero</v>
      </c>
      <c r="Q59" s="89">
        <f>IVI_BosqueFrag!H21</f>
        <v>7.5161977808582234</v>
      </c>
    </row>
    <row r="60" spans="1:17">
      <c r="A60" s="89" t="str">
        <f>IVI_BosqueFrag!A22</f>
        <v>Nauno</v>
      </c>
      <c r="B60" s="89">
        <f>IVI_BosqueFrag!C22</f>
        <v>22.077922077922079</v>
      </c>
      <c r="D60" s="89" t="str">
        <f>IVI_BosqueFrag!A22</f>
        <v>Nauno</v>
      </c>
      <c r="E60" s="89">
        <f>IVI_BosqueFrag!D22</f>
        <v>1</v>
      </c>
      <c r="G60" s="89" t="str">
        <f>IVI_BosqueFrag!A22</f>
        <v>Nauno</v>
      </c>
      <c r="H60" s="89">
        <f>IVI_BosqueFrag!E22</f>
        <v>4.5454545454545459</v>
      </c>
      <c r="J60" s="89" t="str">
        <f>IVI_BosqueFrag!A22</f>
        <v>Nauno</v>
      </c>
      <c r="K60" s="89">
        <f>IVI_BosqueFrag!F22</f>
        <v>0.90047300000000008</v>
      </c>
      <c r="M60" s="89" t="str">
        <f>IVI_BosqueFrag!A22</f>
        <v>Nauno</v>
      </c>
      <c r="N60" s="89">
        <f>IVI_BosqueFrag!G22</f>
        <v>15.710961974144617</v>
      </c>
      <c r="P60" s="89" t="str">
        <f>IVI_BosqueFrag!A22</f>
        <v>Nauno</v>
      </c>
      <c r="Q60" s="89">
        <f>IVI_BosqueFrag!H22</f>
        <v>42.334338597521239</v>
      </c>
    </row>
    <row r="61" spans="1:17">
      <c r="A61" s="89" t="str">
        <f>IVI_BosqueFrag!A23</f>
        <v>Pardillo</v>
      </c>
      <c r="B61" s="89">
        <f>IVI_BosqueFrag!C23</f>
        <v>3.8961038961038961</v>
      </c>
      <c r="D61" s="89" t="str">
        <f>IVI_BosqueFrag!A23</f>
        <v>Pardillo</v>
      </c>
      <c r="E61" s="89">
        <f>IVI_BosqueFrag!D23</f>
        <v>1</v>
      </c>
      <c r="G61" s="89" t="str">
        <f>IVI_BosqueFrag!A23</f>
        <v>Pardillo</v>
      </c>
      <c r="H61" s="89">
        <f>IVI_BosqueFrag!E23</f>
        <v>4.5454545454545459</v>
      </c>
      <c r="J61" s="89" t="str">
        <f>IVI_BosqueFrag!A23</f>
        <v>Pardillo</v>
      </c>
      <c r="K61" s="89">
        <f>IVI_BosqueFrag!F23</f>
        <v>5.9380000000000002E-2</v>
      </c>
      <c r="M61" s="89" t="str">
        <f>IVI_BosqueFrag!A23</f>
        <v>Pardillo</v>
      </c>
      <c r="N61" s="89">
        <f>IVI_BosqueFrag!G23</f>
        <v>1.0360298665531418</v>
      </c>
      <c r="P61" s="89" t="str">
        <f>IVI_BosqueFrag!A23</f>
        <v>Pardillo</v>
      </c>
      <c r="Q61" s="89">
        <f>IVI_BosqueFrag!H23</f>
        <v>9.4775883081115833</v>
      </c>
    </row>
    <row r="62" spans="1:17">
      <c r="A62" s="89" t="str">
        <f>IVI_BosqueFrag!A24</f>
        <v>Sangro</v>
      </c>
      <c r="B62" s="89">
        <f>IVI_BosqueFrag!C24</f>
        <v>19.480519480519483</v>
      </c>
      <c r="D62" s="89" t="str">
        <f>IVI_BosqueFrag!A24</f>
        <v>Sangro</v>
      </c>
      <c r="E62" s="89">
        <f>IVI_BosqueFrag!D24</f>
        <v>1</v>
      </c>
      <c r="G62" s="89" t="str">
        <f>IVI_BosqueFrag!A24</f>
        <v>Sangro</v>
      </c>
      <c r="H62" s="89">
        <f>IVI_BosqueFrag!E24</f>
        <v>4.5454545454545459</v>
      </c>
      <c r="J62" s="89" t="str">
        <f>IVI_BosqueFrag!A24</f>
        <v>Sangro</v>
      </c>
      <c r="K62" s="89">
        <f>IVI_BosqueFrag!F24</f>
        <v>0.87727800000000022</v>
      </c>
      <c r="M62" s="89" t="str">
        <f>IVI_BosqueFrag!A24</f>
        <v>Sangro</v>
      </c>
      <c r="N62" s="89">
        <f>IVI_BosqueFrag!G24</f>
        <v>15.306268259851926</v>
      </c>
      <c r="P62" s="89" t="str">
        <f>IVI_BosqueFrag!A24</f>
        <v>Sangro</v>
      </c>
      <c r="Q62" s="89">
        <f>IVI_BosqueFrag!H24</f>
        <v>39.332242285825956</v>
      </c>
    </row>
    <row r="63" spans="1:17">
      <c r="A63" s="89" t="str">
        <f>IVI_BosqueFrag!A25</f>
        <v>Yarumo</v>
      </c>
      <c r="B63" s="89">
        <f>IVI_BosqueFrag!C25</f>
        <v>5.1948051948051948</v>
      </c>
      <c r="D63" s="89" t="str">
        <f>IVI_BosqueFrag!A25</f>
        <v>Yarumo</v>
      </c>
      <c r="E63" s="89">
        <f>IVI_BosqueFrag!D25</f>
        <v>1</v>
      </c>
      <c r="G63" s="89" t="str">
        <f>IVI_BosqueFrag!A25</f>
        <v>Yarumo</v>
      </c>
      <c r="H63" s="89">
        <f>IVI_BosqueFrag!E25</f>
        <v>4.5454545454545459</v>
      </c>
      <c r="J63" s="89" t="str">
        <f>IVI_BosqueFrag!A25</f>
        <v>Yarumo</v>
      </c>
      <c r="K63" s="89">
        <f>IVI_BosqueFrag!F25</f>
        <v>0.23830999999999999</v>
      </c>
      <c r="M63" s="89" t="str">
        <f>IVI_BosqueFrag!A25</f>
        <v>Yarumo</v>
      </c>
      <c r="N63" s="89">
        <f>IVI_BosqueFrag!G25</f>
        <v>4.1579029555116067</v>
      </c>
      <c r="P63" s="89" t="str">
        <f>IVI_BosqueFrag!A25</f>
        <v>Yarumo</v>
      </c>
      <c r="Q63" s="89">
        <f>IVI_BosqueFrag!H25</f>
        <v>13.898162695771347</v>
      </c>
    </row>
    <row r="64" spans="1:17">
      <c r="A64" s="89" t="str">
        <f>IVI_BosqueFrag!A26</f>
        <v>Yopa</v>
      </c>
      <c r="B64" s="89">
        <f>IVI_BosqueFrag!C26</f>
        <v>1.2987012987012987</v>
      </c>
      <c r="D64" s="89" t="str">
        <f>IVI_BosqueFrag!A26</f>
        <v>Yopa</v>
      </c>
      <c r="E64" s="89">
        <f>IVI_BosqueFrag!D26</f>
        <v>1</v>
      </c>
      <c r="G64" s="89" t="str">
        <f>IVI_BosqueFrag!A26</f>
        <v>Yopa</v>
      </c>
      <c r="H64" s="89">
        <f>IVI_BosqueFrag!E26</f>
        <v>4.5454545454545459</v>
      </c>
      <c r="J64" s="89" t="str">
        <f>IVI_BosqueFrag!A26</f>
        <v>Yopa</v>
      </c>
      <c r="K64" s="89">
        <f>IVI_BosqueFrag!F26</f>
        <v>0.176288</v>
      </c>
      <c r="M64" s="89" t="str">
        <f>IVI_BosqueFrag!A26</f>
        <v>Yopa</v>
      </c>
      <c r="N64" s="89">
        <f>IVI_BosqueFrag!G26</f>
        <v>3.0757769133533222</v>
      </c>
      <c r="P64" s="89" t="str">
        <f>IVI_BosqueFrag!A26</f>
        <v>Yopa</v>
      </c>
      <c r="Q64" s="89">
        <f>IVI_BosqueFrag!H26</f>
        <v>8.9199327575091658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77C4-67D4-42DB-9CE2-C3D92B14BE78}">
  <dimension ref="A1:D16"/>
  <sheetViews>
    <sheetView workbookViewId="0">
      <selection activeCell="G21" sqref="G21"/>
    </sheetView>
  </sheetViews>
  <sheetFormatPr baseColWidth="10" defaultColWidth="9.77734375" defaultRowHeight="13.8"/>
  <cols>
    <col min="1" max="1" width="37.77734375" style="89" customWidth="1"/>
    <col min="2" max="2" width="10.44140625" style="89" customWidth="1"/>
    <col min="3" max="3" width="12.6640625" style="89" customWidth="1"/>
    <col min="4" max="4" width="19.109375" style="89" customWidth="1"/>
    <col min="5" max="16384" width="9.77734375" style="89"/>
  </cols>
  <sheetData>
    <row r="1" spans="1:4" ht="17.399999999999999">
      <c r="A1" s="109" t="s">
        <v>481</v>
      </c>
      <c r="B1" s="109"/>
      <c r="C1" s="109"/>
      <c r="D1" s="109"/>
    </row>
    <row r="3" spans="1:4">
      <c r="A3" s="90" t="s">
        <v>470</v>
      </c>
      <c r="B3" s="90" t="s">
        <v>480</v>
      </c>
      <c r="C3" s="90" t="s">
        <v>469</v>
      </c>
      <c r="D3" s="90" t="s">
        <v>479</v>
      </c>
    </row>
    <row r="4" spans="1:4">
      <c r="A4" s="89" t="s">
        <v>326</v>
      </c>
      <c r="B4" s="89">
        <v>7</v>
      </c>
      <c r="C4" s="89">
        <v>39</v>
      </c>
      <c r="D4" s="97">
        <v>50.649350649350644</v>
      </c>
    </row>
    <row r="5" spans="1:4">
      <c r="A5" s="89" t="s">
        <v>95</v>
      </c>
      <c r="B5" s="89">
        <v>1</v>
      </c>
      <c r="C5" s="89">
        <v>6</v>
      </c>
      <c r="D5" s="97">
        <v>7.7922077922077921</v>
      </c>
    </row>
    <row r="6" spans="1:4">
      <c r="A6" s="89" t="s">
        <v>31</v>
      </c>
      <c r="B6" s="89">
        <v>2</v>
      </c>
      <c r="C6" s="89">
        <v>5</v>
      </c>
      <c r="D6" s="97">
        <v>6.4935064935064926</v>
      </c>
    </row>
    <row r="7" spans="1:4">
      <c r="A7" s="89" t="s">
        <v>20</v>
      </c>
      <c r="B7" s="89">
        <v>3</v>
      </c>
      <c r="C7" s="89">
        <v>5</v>
      </c>
      <c r="D7" s="97">
        <v>6.4935064935064926</v>
      </c>
    </row>
    <row r="8" spans="1:4">
      <c r="A8" s="89" t="s">
        <v>33</v>
      </c>
      <c r="B8" s="89">
        <v>1</v>
      </c>
      <c r="C8" s="89">
        <v>4</v>
      </c>
      <c r="D8" s="97">
        <v>5.1948051948051948</v>
      </c>
    </row>
    <row r="9" spans="1:4">
      <c r="A9" s="89" t="s">
        <v>113</v>
      </c>
      <c r="B9" s="89">
        <v>1</v>
      </c>
      <c r="C9" s="89">
        <v>4</v>
      </c>
      <c r="D9" s="97">
        <v>5.1948051948051948</v>
      </c>
    </row>
    <row r="10" spans="1:4">
      <c r="A10" s="89" t="s">
        <v>39</v>
      </c>
      <c r="B10" s="89">
        <v>2</v>
      </c>
      <c r="C10" s="89">
        <v>3</v>
      </c>
      <c r="D10" s="97">
        <v>3.8961038961038961</v>
      </c>
    </row>
    <row r="11" spans="1:4">
      <c r="A11" s="89" t="s">
        <v>53</v>
      </c>
      <c r="B11" s="89">
        <v>1</v>
      </c>
      <c r="C11" s="89">
        <v>3</v>
      </c>
      <c r="D11" s="97">
        <v>3.8961038961038961</v>
      </c>
    </row>
    <row r="12" spans="1:4">
      <c r="A12" s="89" t="s">
        <v>320</v>
      </c>
      <c r="B12" s="89">
        <v>1</v>
      </c>
      <c r="C12" s="89">
        <v>2</v>
      </c>
      <c r="D12" s="97">
        <v>2.5974025974025974</v>
      </c>
    </row>
    <row r="13" spans="1:4">
      <c r="A13" s="89" t="s">
        <v>37</v>
      </c>
      <c r="B13" s="89">
        <v>1</v>
      </c>
      <c r="C13" s="89">
        <v>2</v>
      </c>
      <c r="D13" s="97">
        <v>2.5974025974025974</v>
      </c>
    </row>
    <row r="14" spans="1:4">
      <c r="A14" s="89" t="s">
        <v>42</v>
      </c>
      <c r="B14" s="89">
        <v>1</v>
      </c>
      <c r="C14" s="89">
        <v>2</v>
      </c>
      <c r="D14" s="97">
        <v>2.5974025974025974</v>
      </c>
    </row>
    <row r="15" spans="1:4">
      <c r="A15" s="89" t="s">
        <v>63</v>
      </c>
      <c r="B15" s="89">
        <v>1</v>
      </c>
      <c r="C15" s="89">
        <v>1</v>
      </c>
      <c r="D15" s="97">
        <v>1.2987012987012987</v>
      </c>
    </row>
    <row r="16" spans="1:4">
      <c r="A16" s="89" t="s">
        <v>101</v>
      </c>
      <c r="B16" s="89">
        <v>1</v>
      </c>
      <c r="C16" s="89">
        <v>1</v>
      </c>
      <c r="D16" s="97">
        <v>1.2987012987012987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AA2A-7F6B-4D72-9951-5FD3D87E96D3}">
  <dimension ref="A1:E39"/>
  <sheetViews>
    <sheetView zoomScale="70" zoomScaleNormal="70" workbookViewId="0">
      <selection activeCell="L36" sqref="L36"/>
    </sheetView>
  </sheetViews>
  <sheetFormatPr baseColWidth="10" defaultColWidth="9.77734375" defaultRowHeight="13.8"/>
  <cols>
    <col min="1" max="1" width="22.21875" style="89" customWidth="1"/>
    <col min="2" max="2" width="34.44140625" style="89" customWidth="1"/>
    <col min="3" max="3" width="12.77734375" style="89" customWidth="1"/>
    <col min="4" max="4" width="12.6640625" style="89" customWidth="1"/>
    <col min="5" max="5" width="20.6640625" style="89" customWidth="1"/>
    <col min="6" max="16384" width="9.77734375" style="89"/>
  </cols>
  <sheetData>
    <row r="1" spans="1:5" ht="17.399999999999999">
      <c r="A1" s="109" t="s">
        <v>478</v>
      </c>
      <c r="B1" s="109"/>
      <c r="C1" s="109"/>
      <c r="D1" s="109"/>
      <c r="E1" s="109"/>
    </row>
    <row r="2" spans="1:5">
      <c r="A2" s="110" t="s">
        <v>441</v>
      </c>
      <c r="B2" s="110"/>
      <c r="C2" s="110"/>
      <c r="D2" s="110"/>
      <c r="E2" s="110"/>
    </row>
    <row r="4" spans="1:5">
      <c r="A4" s="90" t="s">
        <v>477</v>
      </c>
      <c r="B4" s="90" t="s">
        <v>476</v>
      </c>
    </row>
    <row r="5" spans="1:5">
      <c r="A5" s="89" t="s">
        <v>475</v>
      </c>
      <c r="B5" s="89">
        <v>77</v>
      </c>
    </row>
    <row r="6" spans="1:5">
      <c r="A6" s="89" t="s">
        <v>474</v>
      </c>
      <c r="B6" s="89">
        <v>13</v>
      </c>
    </row>
    <row r="7" spans="1:5">
      <c r="A7" s="89" t="s">
        <v>473</v>
      </c>
      <c r="B7" s="89">
        <v>22</v>
      </c>
    </row>
    <row r="8" spans="1:5">
      <c r="A8" s="89" t="s">
        <v>472</v>
      </c>
      <c r="B8" s="89">
        <v>23</v>
      </c>
    </row>
    <row r="10" spans="1:5" ht="27.6">
      <c r="A10" s="103" t="s">
        <v>417</v>
      </c>
      <c r="B10" s="103" t="s">
        <v>471</v>
      </c>
      <c r="C10" s="103" t="s">
        <v>470</v>
      </c>
      <c r="D10" s="103" t="s">
        <v>469</v>
      </c>
      <c r="E10" s="103" t="s">
        <v>468</v>
      </c>
    </row>
    <row r="11" spans="1:5">
      <c r="A11" s="89" t="s">
        <v>26</v>
      </c>
      <c r="B11" s="89" t="s">
        <v>467</v>
      </c>
      <c r="C11" s="89" t="s">
        <v>326</v>
      </c>
      <c r="D11" s="89">
        <v>17</v>
      </c>
      <c r="E11" s="97">
        <v>22.077922077922079</v>
      </c>
    </row>
    <row r="12" spans="1:5">
      <c r="A12" s="89" t="s">
        <v>35</v>
      </c>
      <c r="B12" s="89" t="s">
        <v>466</v>
      </c>
      <c r="C12" s="89" t="s">
        <v>326</v>
      </c>
      <c r="D12" s="89">
        <v>15</v>
      </c>
      <c r="E12" s="97">
        <v>19.480519480519483</v>
      </c>
    </row>
    <row r="13" spans="1:5">
      <c r="A13" s="89" t="s">
        <v>138</v>
      </c>
      <c r="B13" s="89" t="s">
        <v>465</v>
      </c>
      <c r="C13" s="89" t="s">
        <v>95</v>
      </c>
      <c r="D13" s="89">
        <v>6</v>
      </c>
      <c r="E13" s="97">
        <v>7.7922077922077921</v>
      </c>
    </row>
    <row r="14" spans="1:5">
      <c r="A14" s="89" t="s">
        <v>433</v>
      </c>
      <c r="B14" s="89" t="s">
        <v>464</v>
      </c>
      <c r="C14" s="89" t="s">
        <v>113</v>
      </c>
      <c r="D14" s="89">
        <v>4</v>
      </c>
      <c r="E14" s="97">
        <v>5.1948051948051948</v>
      </c>
    </row>
    <row r="15" spans="1:5">
      <c r="A15" s="89" t="s">
        <v>30</v>
      </c>
      <c r="B15" s="89" t="s">
        <v>463</v>
      </c>
      <c r="C15" s="89" t="s">
        <v>31</v>
      </c>
      <c r="D15" s="89">
        <v>4</v>
      </c>
      <c r="E15" s="97">
        <v>5.1948051948051948</v>
      </c>
    </row>
    <row r="16" spans="1:5">
      <c r="A16" s="89" t="s">
        <v>32</v>
      </c>
      <c r="B16" s="89" t="s">
        <v>462</v>
      </c>
      <c r="C16" s="89" t="s">
        <v>33</v>
      </c>
      <c r="D16" s="89">
        <v>4</v>
      </c>
      <c r="E16" s="97">
        <v>5.1948051948051948</v>
      </c>
    </row>
    <row r="17" spans="1:5">
      <c r="A17" s="89" t="s">
        <v>66</v>
      </c>
      <c r="B17" s="89" t="s">
        <v>461</v>
      </c>
      <c r="C17" s="89" t="s">
        <v>53</v>
      </c>
      <c r="D17" s="89">
        <v>3</v>
      </c>
      <c r="E17" s="97">
        <v>3.8961038961038961</v>
      </c>
    </row>
    <row r="18" spans="1:5">
      <c r="A18" s="89" t="s">
        <v>55</v>
      </c>
      <c r="B18" s="89" t="s">
        <v>460</v>
      </c>
      <c r="C18" s="89" t="s">
        <v>326</v>
      </c>
      <c r="D18" s="89">
        <v>2</v>
      </c>
      <c r="E18" s="97">
        <v>2.5974025974025974</v>
      </c>
    </row>
    <row r="19" spans="1:5">
      <c r="A19" s="89" t="s">
        <v>59</v>
      </c>
      <c r="B19" s="89" t="s">
        <v>459</v>
      </c>
      <c r="C19" s="89" t="s">
        <v>326</v>
      </c>
      <c r="D19" s="89">
        <v>2</v>
      </c>
      <c r="E19" s="97">
        <v>2.5974025974025974</v>
      </c>
    </row>
    <row r="20" spans="1:5">
      <c r="A20" s="89" t="s">
        <v>106</v>
      </c>
      <c r="B20" s="89" t="s">
        <v>458</v>
      </c>
      <c r="C20" s="89" t="s">
        <v>20</v>
      </c>
      <c r="D20" s="89">
        <v>2</v>
      </c>
      <c r="E20" s="97">
        <v>2.5974025974025974</v>
      </c>
    </row>
    <row r="21" spans="1:5">
      <c r="A21" s="89" t="s">
        <v>41</v>
      </c>
      <c r="B21" s="89" t="s">
        <v>457</v>
      </c>
      <c r="C21" s="89" t="s">
        <v>42</v>
      </c>
      <c r="D21" s="89">
        <v>2</v>
      </c>
      <c r="E21" s="97">
        <v>2.5974025974025974</v>
      </c>
    </row>
    <row r="22" spans="1:5">
      <c r="A22" s="89" t="s">
        <v>96</v>
      </c>
      <c r="B22" s="89" t="s">
        <v>97</v>
      </c>
      <c r="C22" s="89" t="s">
        <v>37</v>
      </c>
      <c r="D22" s="89">
        <v>2</v>
      </c>
      <c r="E22" s="97">
        <v>2.5974025974025974</v>
      </c>
    </row>
    <row r="23" spans="1:5">
      <c r="A23" s="89" t="s">
        <v>22</v>
      </c>
      <c r="B23" s="89" t="s">
        <v>456</v>
      </c>
      <c r="C23" s="89" t="s">
        <v>20</v>
      </c>
      <c r="D23" s="89">
        <v>2</v>
      </c>
      <c r="E23" s="97">
        <v>2.5974025974025974</v>
      </c>
    </row>
    <row r="24" spans="1:5">
      <c r="A24" s="89" t="s">
        <v>318</v>
      </c>
      <c r="B24" s="89" t="s">
        <v>455</v>
      </c>
      <c r="C24" s="89" t="s">
        <v>320</v>
      </c>
      <c r="D24" s="89">
        <v>2</v>
      </c>
      <c r="E24" s="97">
        <v>2.5974025974025974</v>
      </c>
    </row>
    <row r="25" spans="1:5">
      <c r="A25" s="89" t="s">
        <v>38</v>
      </c>
      <c r="B25" s="89" t="s">
        <v>365</v>
      </c>
      <c r="C25" s="89" t="s">
        <v>39</v>
      </c>
      <c r="D25" s="89">
        <v>2</v>
      </c>
      <c r="E25" s="97">
        <v>2.5974025974025974</v>
      </c>
    </row>
    <row r="26" spans="1:5">
      <c r="A26" s="89" t="s">
        <v>434</v>
      </c>
      <c r="B26" s="89" t="s">
        <v>454</v>
      </c>
      <c r="C26" s="89" t="s">
        <v>31</v>
      </c>
      <c r="D26" s="89">
        <v>1</v>
      </c>
      <c r="E26" s="97">
        <v>1.2987012987012987</v>
      </c>
    </row>
    <row r="27" spans="1:5">
      <c r="A27" s="89" t="s">
        <v>100</v>
      </c>
      <c r="B27" s="89" t="s">
        <v>453</v>
      </c>
      <c r="C27" s="89" t="s">
        <v>101</v>
      </c>
      <c r="D27" s="89">
        <v>1</v>
      </c>
      <c r="E27" s="97">
        <v>1.2987012987012987</v>
      </c>
    </row>
    <row r="28" spans="1:5">
      <c r="A28" s="89" t="s">
        <v>19</v>
      </c>
      <c r="B28" s="89" t="s">
        <v>452</v>
      </c>
      <c r="C28" s="89" t="s">
        <v>20</v>
      </c>
      <c r="D28" s="89">
        <v>1</v>
      </c>
      <c r="E28" s="97">
        <v>1.2987012987012987</v>
      </c>
    </row>
    <row r="29" spans="1:5">
      <c r="A29" s="89" t="s">
        <v>27</v>
      </c>
      <c r="B29" s="89" t="s">
        <v>451</v>
      </c>
      <c r="C29" s="89" t="s">
        <v>326</v>
      </c>
      <c r="D29" s="89">
        <v>1</v>
      </c>
      <c r="E29" s="97">
        <v>1.2987012987012987</v>
      </c>
    </row>
    <row r="30" spans="1:5">
      <c r="A30" s="89" t="s">
        <v>24</v>
      </c>
      <c r="B30" s="89" t="s">
        <v>450</v>
      </c>
      <c r="C30" s="89" t="s">
        <v>326</v>
      </c>
      <c r="D30" s="89">
        <v>1</v>
      </c>
      <c r="E30" s="97">
        <v>1.2987012987012987</v>
      </c>
    </row>
    <row r="31" spans="1:5">
      <c r="A31" s="89" t="s">
        <v>62</v>
      </c>
      <c r="B31" s="89" t="s">
        <v>449</v>
      </c>
      <c r="C31" s="89" t="s">
        <v>63</v>
      </c>
      <c r="D31" s="89">
        <v>1</v>
      </c>
      <c r="E31" s="97">
        <v>1.2987012987012987</v>
      </c>
    </row>
    <row r="32" spans="1:5">
      <c r="A32" s="89" t="s">
        <v>38</v>
      </c>
      <c r="B32" s="89" t="s">
        <v>383</v>
      </c>
      <c r="C32" s="89" t="s">
        <v>39</v>
      </c>
      <c r="D32" s="89">
        <v>1</v>
      </c>
      <c r="E32" s="97">
        <v>1.2987012987012987</v>
      </c>
    </row>
    <row r="33" spans="1:5">
      <c r="A33" s="89" t="s">
        <v>132</v>
      </c>
      <c r="B33" s="89" t="s">
        <v>448</v>
      </c>
      <c r="C33" s="89" t="s">
        <v>326</v>
      </c>
      <c r="D33" s="89">
        <v>1</v>
      </c>
      <c r="E33" s="97">
        <v>1.2987012987012987</v>
      </c>
    </row>
    <row r="35" spans="1:5">
      <c r="A35" s="108" t="s">
        <v>447</v>
      </c>
      <c r="B35" s="108"/>
      <c r="C35" s="108"/>
      <c r="D35" s="108"/>
      <c r="E35" s="108"/>
    </row>
    <row r="36" spans="1:5">
      <c r="A36" s="105" t="s">
        <v>446</v>
      </c>
      <c r="B36" s="105"/>
      <c r="C36" s="105"/>
      <c r="D36" s="105"/>
      <c r="E36" s="105"/>
    </row>
    <row r="37" spans="1:5">
      <c r="A37" s="105" t="s">
        <v>445</v>
      </c>
      <c r="B37" s="105"/>
      <c r="C37" s="105"/>
      <c r="D37" s="105"/>
      <c r="E37" s="105"/>
    </row>
    <row r="38" spans="1:5">
      <c r="A38" s="105" t="s">
        <v>444</v>
      </c>
      <c r="B38" s="105"/>
      <c r="C38" s="105"/>
      <c r="D38" s="105"/>
      <c r="E38" s="105"/>
    </row>
    <row r="39" spans="1:5">
      <c r="A39" s="105" t="s">
        <v>443</v>
      </c>
      <c r="B39" s="105"/>
      <c r="C39" s="105"/>
      <c r="D39" s="105"/>
      <c r="E39" s="105"/>
    </row>
  </sheetData>
  <mergeCells count="7">
    <mergeCell ref="A38:E38"/>
    <mergeCell ref="A39:E39"/>
    <mergeCell ref="A1:E1"/>
    <mergeCell ref="A2:E2"/>
    <mergeCell ref="A35:E35"/>
    <mergeCell ref="A36:E36"/>
    <mergeCell ref="A37:E3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00"/>
  <sheetViews>
    <sheetView topLeftCell="K30" zoomScale="85" zoomScaleNormal="85" workbookViewId="0">
      <selection activeCell="V52" sqref="V52"/>
    </sheetView>
  </sheetViews>
  <sheetFormatPr baseColWidth="10" defaultColWidth="12.6640625" defaultRowHeight="15" customHeight="1"/>
  <cols>
    <col min="1" max="1" width="6.44140625" customWidth="1"/>
    <col min="2" max="2" width="16.44140625" customWidth="1"/>
    <col min="3" max="3" width="24.33203125" customWidth="1"/>
    <col min="4" max="4" width="17.21875" customWidth="1"/>
    <col min="5" max="6" width="9.44140625" customWidth="1"/>
    <col min="7" max="8" width="10.44140625" customWidth="1"/>
    <col min="9" max="9" width="24.33203125" customWidth="1"/>
    <col min="10" max="11" width="10.6640625" customWidth="1"/>
    <col min="12" max="12" width="16.44140625" customWidth="1"/>
    <col min="13" max="13" width="24.109375" customWidth="1"/>
    <col min="14" max="19" width="10.6640625" customWidth="1"/>
    <col min="20" max="20" width="28.33203125" bestFit="1" customWidth="1"/>
    <col min="21" max="22" width="10.6640625" customWidth="1"/>
    <col min="23" max="23" width="16.5546875" bestFit="1" customWidth="1"/>
    <col min="24" max="24" width="24.109375" bestFit="1" customWidth="1"/>
    <col min="25" max="25" width="25.21875" bestFit="1" customWidth="1"/>
    <col min="26" max="26" width="10.6640625" customWidth="1"/>
  </cols>
  <sheetData>
    <row r="1" spans="1:25" ht="14.25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2" t="s">
        <v>9</v>
      </c>
      <c r="K1" s="51" t="s">
        <v>18</v>
      </c>
      <c r="L1" s="51" t="s">
        <v>17</v>
      </c>
      <c r="M1" s="51" t="s">
        <v>10</v>
      </c>
      <c r="N1" s="51" t="s">
        <v>11</v>
      </c>
      <c r="O1" s="51" t="s">
        <v>12</v>
      </c>
      <c r="P1" s="53" t="s">
        <v>13</v>
      </c>
      <c r="Q1" s="53" t="s">
        <v>14</v>
      </c>
      <c r="R1" s="54" t="s">
        <v>15</v>
      </c>
      <c r="S1" s="55" t="s">
        <v>317</v>
      </c>
    </row>
    <row r="2" spans="1:25" ht="14.25" customHeight="1">
      <c r="A2" s="48">
        <v>125</v>
      </c>
      <c r="B2" s="24" t="s">
        <v>41</v>
      </c>
      <c r="C2" s="24" t="s">
        <v>344</v>
      </c>
      <c r="D2" s="25" t="s">
        <v>42</v>
      </c>
      <c r="E2" s="24">
        <v>12</v>
      </c>
      <c r="F2" s="24">
        <v>5</v>
      </c>
      <c r="G2" s="43">
        <v>2.6</v>
      </c>
      <c r="H2" s="43">
        <v>0.82760599999999995</v>
      </c>
      <c r="I2" s="26">
        <v>8</v>
      </c>
      <c r="J2" s="26">
        <v>4</v>
      </c>
      <c r="K2" s="27">
        <v>2149309.1329999999</v>
      </c>
      <c r="L2" s="27">
        <v>5067247.26</v>
      </c>
      <c r="M2" s="28">
        <v>0.53794399999999998</v>
      </c>
      <c r="N2" s="29">
        <v>4.906047</v>
      </c>
      <c r="O2" s="25">
        <v>0.76</v>
      </c>
      <c r="P2" s="35">
        <v>50.265481999999999</v>
      </c>
      <c r="Q2" s="44"/>
      <c r="R2" s="44" t="s">
        <v>109</v>
      </c>
      <c r="S2" s="44" t="s">
        <v>52</v>
      </c>
      <c r="T2" s="44" t="s">
        <v>389</v>
      </c>
    </row>
    <row r="3" spans="1:25" ht="14.25" customHeight="1">
      <c r="A3" s="48">
        <v>127</v>
      </c>
      <c r="B3" s="24" t="s">
        <v>67</v>
      </c>
      <c r="C3" s="24" t="s">
        <v>367</v>
      </c>
      <c r="D3" s="25" t="s">
        <v>68</v>
      </c>
      <c r="E3" s="24">
        <v>8</v>
      </c>
      <c r="F3" s="24">
        <v>5</v>
      </c>
      <c r="G3" s="43">
        <v>2</v>
      </c>
      <c r="H3" s="43">
        <v>0.63661999999999996</v>
      </c>
      <c r="I3" s="26">
        <v>9</v>
      </c>
      <c r="J3" s="26">
        <v>4.5</v>
      </c>
      <c r="K3" s="27">
        <v>2149281.3969999999</v>
      </c>
      <c r="L3" s="27">
        <v>5067250.3269999996</v>
      </c>
      <c r="M3" s="28">
        <v>0.31830999999999998</v>
      </c>
      <c r="N3" s="29">
        <v>1.935324</v>
      </c>
      <c r="O3" s="25">
        <v>0.76</v>
      </c>
      <c r="P3" s="35">
        <v>63.617251000000003</v>
      </c>
      <c r="Q3" s="44"/>
      <c r="R3" s="44" t="s">
        <v>109</v>
      </c>
      <c r="S3" s="44" t="s">
        <v>52</v>
      </c>
      <c r="T3" s="44" t="s">
        <v>389</v>
      </c>
    </row>
    <row r="4" spans="1:25" ht="14.25" customHeight="1">
      <c r="A4" s="48">
        <v>129</v>
      </c>
      <c r="B4" s="24" t="s">
        <v>27</v>
      </c>
      <c r="C4" s="24" t="s">
        <v>343</v>
      </c>
      <c r="D4" s="25" t="s">
        <v>326</v>
      </c>
      <c r="E4" s="24">
        <v>10</v>
      </c>
      <c r="F4" s="24">
        <v>3</v>
      </c>
      <c r="G4" s="43">
        <v>1.07</v>
      </c>
      <c r="H4" s="43">
        <v>0.34059200000000001</v>
      </c>
      <c r="I4" s="26">
        <v>10</v>
      </c>
      <c r="J4" s="26">
        <v>5</v>
      </c>
      <c r="K4" s="27">
        <v>2149273.017</v>
      </c>
      <c r="L4" s="27">
        <v>5067257.2860000003</v>
      </c>
      <c r="M4" s="28">
        <v>9.1107999999999995E-2</v>
      </c>
      <c r="N4" s="29">
        <v>0.69242300000000001</v>
      </c>
      <c r="O4" s="25">
        <v>0.76</v>
      </c>
      <c r="P4" s="35">
        <v>78.539816000000002</v>
      </c>
      <c r="Q4" s="44"/>
      <c r="R4" s="44" t="s">
        <v>109</v>
      </c>
      <c r="S4" s="44" t="s">
        <v>52</v>
      </c>
      <c r="T4" s="44" t="s">
        <v>389</v>
      </c>
      <c r="X4" s="37" t="s">
        <v>391</v>
      </c>
      <c r="Y4" t="s">
        <v>273</v>
      </c>
    </row>
    <row r="5" spans="1:25" ht="14.25" customHeight="1">
      <c r="A5" s="48">
        <v>131</v>
      </c>
      <c r="B5" s="24" t="s">
        <v>66</v>
      </c>
      <c r="C5" s="24" t="s">
        <v>356</v>
      </c>
      <c r="D5" s="25" t="s">
        <v>53</v>
      </c>
      <c r="E5" s="24">
        <v>10</v>
      </c>
      <c r="F5" s="24">
        <v>4</v>
      </c>
      <c r="G5" s="43">
        <v>0.86</v>
      </c>
      <c r="H5" s="43">
        <v>0.27374700000000002</v>
      </c>
      <c r="I5" s="26">
        <v>9</v>
      </c>
      <c r="J5" s="26">
        <v>4.5</v>
      </c>
      <c r="K5" s="27">
        <v>2149261.8029999998</v>
      </c>
      <c r="L5" s="27">
        <v>5067263.5010000002</v>
      </c>
      <c r="M5" s="28">
        <v>5.8854999999999998E-2</v>
      </c>
      <c r="N5" s="29">
        <v>0.44730199999999998</v>
      </c>
      <c r="O5" s="25">
        <v>0.76</v>
      </c>
      <c r="P5" s="35">
        <v>63.617251000000003</v>
      </c>
      <c r="Q5" s="44"/>
      <c r="R5" s="44" t="s">
        <v>109</v>
      </c>
      <c r="S5" s="44" t="s">
        <v>52</v>
      </c>
      <c r="T5" s="44" t="s">
        <v>389</v>
      </c>
      <c r="X5" s="38" t="s">
        <v>100</v>
      </c>
      <c r="Y5">
        <v>4</v>
      </c>
    </row>
    <row r="6" spans="1:25" ht="14.25" customHeight="1">
      <c r="A6" s="48">
        <v>132</v>
      </c>
      <c r="B6" s="24" t="s">
        <v>66</v>
      </c>
      <c r="C6" s="24" t="s">
        <v>356</v>
      </c>
      <c r="D6" s="25" t="s">
        <v>53</v>
      </c>
      <c r="E6" s="24">
        <v>12</v>
      </c>
      <c r="F6" s="24">
        <v>8</v>
      </c>
      <c r="G6" s="43">
        <v>1.47</v>
      </c>
      <c r="H6" s="43">
        <v>0.467916</v>
      </c>
      <c r="I6" s="26">
        <v>9</v>
      </c>
      <c r="J6" s="26">
        <v>4.5</v>
      </c>
      <c r="K6" s="27">
        <v>2149257.9950000001</v>
      </c>
      <c r="L6" s="27">
        <v>5067264.4740000004</v>
      </c>
      <c r="M6" s="28">
        <v>0.171959</v>
      </c>
      <c r="N6" s="29">
        <v>1.5682659999999999</v>
      </c>
      <c r="O6" s="25">
        <v>0.76</v>
      </c>
      <c r="P6" s="35">
        <v>63.617251000000003</v>
      </c>
      <c r="Q6" s="44" t="s">
        <v>87</v>
      </c>
      <c r="R6" s="44" t="s">
        <v>109</v>
      </c>
      <c r="S6" s="44" t="s">
        <v>52</v>
      </c>
      <c r="T6" s="44" t="s">
        <v>389</v>
      </c>
      <c r="X6" s="38" t="s">
        <v>19</v>
      </c>
      <c r="Y6">
        <v>3</v>
      </c>
    </row>
    <row r="7" spans="1:25" ht="14.25" customHeight="1">
      <c r="A7" s="48">
        <v>141</v>
      </c>
      <c r="B7" s="24" t="s">
        <v>27</v>
      </c>
      <c r="C7" s="24" t="s">
        <v>343</v>
      </c>
      <c r="D7" s="25" t="s">
        <v>326</v>
      </c>
      <c r="E7" s="24">
        <v>8</v>
      </c>
      <c r="F7" s="24">
        <v>2</v>
      </c>
      <c r="G7" s="43">
        <v>0.63</v>
      </c>
      <c r="H7" s="43">
        <v>0.20053499999999999</v>
      </c>
      <c r="I7" s="26">
        <v>6</v>
      </c>
      <c r="J7" s="26">
        <v>3</v>
      </c>
      <c r="K7" s="27">
        <v>2149235.9509999999</v>
      </c>
      <c r="L7" s="27">
        <v>5067264.9630000005</v>
      </c>
      <c r="M7" s="28">
        <v>3.1584000000000001E-2</v>
      </c>
      <c r="N7" s="29">
        <v>0.19203300000000001</v>
      </c>
      <c r="O7" s="25">
        <v>0.76</v>
      </c>
      <c r="P7" s="35">
        <v>28.274334</v>
      </c>
      <c r="Q7" s="44"/>
      <c r="R7" s="44" t="s">
        <v>109</v>
      </c>
      <c r="S7" s="44" t="s">
        <v>52</v>
      </c>
      <c r="T7" s="44" t="s">
        <v>389</v>
      </c>
      <c r="X7" s="38" t="s">
        <v>333</v>
      </c>
      <c r="Y7">
        <v>1</v>
      </c>
    </row>
    <row r="8" spans="1:25" ht="14.25" customHeight="1">
      <c r="A8" s="48">
        <v>142</v>
      </c>
      <c r="B8" s="24" t="s">
        <v>27</v>
      </c>
      <c r="C8" s="24" t="s">
        <v>343</v>
      </c>
      <c r="D8" s="25" t="s">
        <v>326</v>
      </c>
      <c r="E8" s="24">
        <v>10</v>
      </c>
      <c r="F8" s="24">
        <v>2</v>
      </c>
      <c r="G8" s="43">
        <v>1.08</v>
      </c>
      <c r="H8" s="43">
        <v>0.343775</v>
      </c>
      <c r="I8" s="26">
        <v>11</v>
      </c>
      <c r="J8" s="26">
        <v>5.5</v>
      </c>
      <c r="K8" s="27">
        <v>2149233.2880000002</v>
      </c>
      <c r="L8" s="27">
        <v>5067265.6629999997</v>
      </c>
      <c r="M8" s="28">
        <v>9.2818999999999999E-2</v>
      </c>
      <c r="N8" s="29">
        <v>0.705426</v>
      </c>
      <c r="O8" s="25">
        <v>0.76</v>
      </c>
      <c r="P8" s="35">
        <v>95.033178000000007</v>
      </c>
      <c r="Q8" s="44" t="s">
        <v>87</v>
      </c>
      <c r="R8" s="44" t="s">
        <v>109</v>
      </c>
      <c r="S8" s="44" t="s">
        <v>52</v>
      </c>
      <c r="T8" s="44" t="s">
        <v>389</v>
      </c>
      <c r="X8" s="38" t="s">
        <v>376</v>
      </c>
      <c r="Y8">
        <v>2</v>
      </c>
    </row>
    <row r="9" spans="1:25" ht="14.25" customHeight="1">
      <c r="A9" s="48">
        <v>143</v>
      </c>
      <c r="B9" s="24" t="s">
        <v>27</v>
      </c>
      <c r="C9" s="24" t="s">
        <v>343</v>
      </c>
      <c r="D9" s="25" t="s">
        <v>326</v>
      </c>
      <c r="E9" s="24">
        <v>10</v>
      </c>
      <c r="F9" s="24">
        <v>2</v>
      </c>
      <c r="G9" s="43">
        <v>1.26</v>
      </c>
      <c r="H9" s="43">
        <v>0.40106999999999998</v>
      </c>
      <c r="I9" s="26">
        <v>9</v>
      </c>
      <c r="J9" s="26">
        <v>4.5</v>
      </c>
      <c r="K9" s="27">
        <v>2149231.648</v>
      </c>
      <c r="L9" s="27">
        <v>5067266.5609999998</v>
      </c>
      <c r="M9" s="28">
        <v>0.126337</v>
      </c>
      <c r="N9" s="29">
        <v>0.96016299999999999</v>
      </c>
      <c r="O9" s="25">
        <v>0.76</v>
      </c>
      <c r="P9" s="35">
        <v>63.617251000000003</v>
      </c>
      <c r="Q9" s="44"/>
      <c r="R9" s="44" t="s">
        <v>109</v>
      </c>
      <c r="S9" s="44" t="s">
        <v>52</v>
      </c>
      <c r="T9" s="44" t="s">
        <v>389</v>
      </c>
      <c r="X9" s="38" t="s">
        <v>181</v>
      </c>
      <c r="Y9">
        <v>2</v>
      </c>
    </row>
    <row r="10" spans="1:25" ht="14.25" customHeight="1">
      <c r="A10" s="48">
        <v>144</v>
      </c>
      <c r="B10" s="24" t="s">
        <v>26</v>
      </c>
      <c r="C10" s="24" t="s">
        <v>357</v>
      </c>
      <c r="D10" s="25" t="s">
        <v>326</v>
      </c>
      <c r="E10" s="24">
        <v>12</v>
      </c>
      <c r="F10" s="24">
        <v>4</v>
      </c>
      <c r="G10" s="43">
        <v>1.8</v>
      </c>
      <c r="H10" s="43">
        <v>0.57295799999999997</v>
      </c>
      <c r="I10" s="26">
        <v>10</v>
      </c>
      <c r="J10" s="26">
        <v>5</v>
      </c>
      <c r="K10" s="27">
        <v>2149225.9879999999</v>
      </c>
      <c r="L10" s="27">
        <v>5067269.2970000003</v>
      </c>
      <c r="M10" s="28">
        <v>0.25783099999999998</v>
      </c>
      <c r="N10" s="29">
        <v>2.3514189999999999</v>
      </c>
      <c r="O10" s="25">
        <v>0.76</v>
      </c>
      <c r="P10" s="35">
        <v>78.539816000000002</v>
      </c>
      <c r="Q10" s="44"/>
      <c r="R10" s="44" t="s">
        <v>109</v>
      </c>
      <c r="S10" s="44" t="s">
        <v>52</v>
      </c>
      <c r="T10" s="44" t="s">
        <v>389</v>
      </c>
      <c r="X10" s="38" t="s">
        <v>59</v>
      </c>
      <c r="Y10">
        <v>4</v>
      </c>
    </row>
    <row r="11" spans="1:25" ht="14.25" customHeight="1">
      <c r="A11" s="48">
        <v>145</v>
      </c>
      <c r="B11" s="24" t="s">
        <v>62</v>
      </c>
      <c r="C11" s="24" t="s">
        <v>327</v>
      </c>
      <c r="D11" s="25" t="s">
        <v>63</v>
      </c>
      <c r="E11" s="24">
        <v>8</v>
      </c>
      <c r="F11" s="24">
        <v>3</v>
      </c>
      <c r="G11" s="43">
        <v>0.57999999999999996</v>
      </c>
      <c r="H11" s="43">
        <v>0.18462000000000001</v>
      </c>
      <c r="I11" s="26">
        <v>5</v>
      </c>
      <c r="J11" s="26">
        <v>2.5</v>
      </c>
      <c r="K11" s="27">
        <v>2149225.0490000001</v>
      </c>
      <c r="L11" s="27">
        <v>5067269.2319999998</v>
      </c>
      <c r="M11" s="28">
        <v>2.6769999999999999E-2</v>
      </c>
      <c r="N11" s="29">
        <v>0.16276099999999999</v>
      </c>
      <c r="O11" s="25">
        <v>0.76</v>
      </c>
      <c r="P11" s="35">
        <v>19.634954</v>
      </c>
      <c r="Q11" s="44"/>
      <c r="R11" s="44" t="s">
        <v>109</v>
      </c>
      <c r="S11" s="44" t="s">
        <v>52</v>
      </c>
      <c r="T11" s="44" t="s">
        <v>389</v>
      </c>
      <c r="X11" s="38" t="s">
        <v>117</v>
      </c>
      <c r="Y11">
        <v>5</v>
      </c>
    </row>
    <row r="12" spans="1:25" ht="14.25" customHeight="1">
      <c r="A12" s="48">
        <v>148</v>
      </c>
      <c r="B12" s="24" t="s">
        <v>22</v>
      </c>
      <c r="C12" s="24" t="s">
        <v>345</v>
      </c>
      <c r="D12" s="25" t="s">
        <v>20</v>
      </c>
      <c r="E12" s="24">
        <v>10</v>
      </c>
      <c r="F12" s="24">
        <v>5</v>
      </c>
      <c r="G12" s="43">
        <v>0.86</v>
      </c>
      <c r="H12" s="43">
        <v>0.27374700000000002</v>
      </c>
      <c r="I12" s="26">
        <v>11</v>
      </c>
      <c r="J12" s="26">
        <v>5.5</v>
      </c>
      <c r="K12" s="27">
        <v>2149226.8459999999</v>
      </c>
      <c r="L12" s="27">
        <v>5067280.6859999998</v>
      </c>
      <c r="M12" s="28">
        <v>5.8854999999999998E-2</v>
      </c>
      <c r="N12" s="29">
        <v>0.44730199999999998</v>
      </c>
      <c r="O12" s="25">
        <v>0.76</v>
      </c>
      <c r="P12" s="35">
        <v>95.033178000000007</v>
      </c>
      <c r="Q12" s="44"/>
      <c r="R12" s="44" t="s">
        <v>109</v>
      </c>
      <c r="S12" s="44" t="s">
        <v>52</v>
      </c>
      <c r="T12" s="44" t="s">
        <v>389</v>
      </c>
      <c r="X12" s="38" t="s">
        <v>128</v>
      </c>
      <c r="Y12">
        <v>1</v>
      </c>
    </row>
    <row r="13" spans="1:25" ht="14.25" customHeight="1">
      <c r="A13" s="48">
        <v>152</v>
      </c>
      <c r="B13" s="24" t="s">
        <v>26</v>
      </c>
      <c r="C13" s="24" t="s">
        <v>357</v>
      </c>
      <c r="D13" s="25" t="s">
        <v>326</v>
      </c>
      <c r="E13" s="28">
        <v>12</v>
      </c>
      <c r="F13" s="24">
        <v>6</v>
      </c>
      <c r="G13" s="43">
        <v>2.06</v>
      </c>
      <c r="H13" s="43">
        <v>0.65571800000000002</v>
      </c>
      <c r="I13" s="26">
        <v>9</v>
      </c>
      <c r="J13" s="26">
        <v>4.5</v>
      </c>
      <c r="K13" s="27">
        <v>2149216.5550000002</v>
      </c>
      <c r="L13" s="27">
        <v>5067277.7230000002</v>
      </c>
      <c r="M13" s="28">
        <v>0.33769500000000002</v>
      </c>
      <c r="N13" s="29">
        <v>3.0797780000000001</v>
      </c>
      <c r="O13" s="25">
        <v>0.76</v>
      </c>
      <c r="P13" s="34">
        <v>63.617251000000003</v>
      </c>
      <c r="Q13" s="44"/>
      <c r="R13" s="44" t="s">
        <v>109</v>
      </c>
      <c r="S13" s="44" t="s">
        <v>52</v>
      </c>
      <c r="T13" s="44" t="s">
        <v>389</v>
      </c>
      <c r="X13" s="38" t="s">
        <v>124</v>
      </c>
      <c r="Y13">
        <v>1</v>
      </c>
    </row>
    <row r="14" spans="1:25" ht="14.25" customHeight="1">
      <c r="A14" s="49">
        <v>155</v>
      </c>
      <c r="B14" s="28" t="s">
        <v>27</v>
      </c>
      <c r="C14" s="28" t="s">
        <v>343</v>
      </c>
      <c r="D14" s="25" t="s">
        <v>326</v>
      </c>
      <c r="E14" s="28">
        <v>8</v>
      </c>
      <c r="F14" s="24">
        <v>2</v>
      </c>
      <c r="G14" s="43">
        <v>0.69</v>
      </c>
      <c r="H14" s="43">
        <v>0.219634</v>
      </c>
      <c r="I14" s="26">
        <v>6</v>
      </c>
      <c r="J14" s="26">
        <v>3</v>
      </c>
      <c r="K14" s="27">
        <v>2149204.4870000002</v>
      </c>
      <c r="L14" s="27">
        <v>5067294.0020000003</v>
      </c>
      <c r="M14" s="28">
        <v>3.7886999999999997E-2</v>
      </c>
      <c r="N14" s="29">
        <v>0.230352</v>
      </c>
      <c r="O14" s="25">
        <v>0.76</v>
      </c>
      <c r="P14" s="34">
        <v>28.274334</v>
      </c>
      <c r="Q14" s="44"/>
      <c r="R14" s="44" t="s">
        <v>109</v>
      </c>
      <c r="S14" s="44" t="s">
        <v>52</v>
      </c>
      <c r="T14" s="44" t="s">
        <v>389</v>
      </c>
      <c r="X14" s="38" t="s">
        <v>138</v>
      </c>
      <c r="Y14">
        <v>1</v>
      </c>
    </row>
    <row r="15" spans="1:25" ht="14.25" customHeight="1">
      <c r="A15" s="48">
        <v>181</v>
      </c>
      <c r="B15" s="24" t="s">
        <v>26</v>
      </c>
      <c r="C15" s="24" t="s">
        <v>357</v>
      </c>
      <c r="D15" s="25" t="s">
        <v>326</v>
      </c>
      <c r="E15" s="24">
        <v>10</v>
      </c>
      <c r="F15" s="24">
        <v>4</v>
      </c>
      <c r="G15" s="43">
        <v>1.33</v>
      </c>
      <c r="H15" s="43">
        <v>0.42335200000000001</v>
      </c>
      <c r="I15" s="26">
        <v>9</v>
      </c>
      <c r="J15" s="26">
        <v>4.5</v>
      </c>
      <c r="K15" s="27">
        <v>2149204.0589999999</v>
      </c>
      <c r="L15" s="27">
        <v>5067228.8430000003</v>
      </c>
      <c r="M15" s="28">
        <v>0.140765</v>
      </c>
      <c r="N15" s="29">
        <v>1.0698110000000001</v>
      </c>
      <c r="O15" s="25">
        <v>0.76</v>
      </c>
      <c r="P15" s="34">
        <v>63.617251000000003</v>
      </c>
      <c r="Q15" s="44"/>
      <c r="R15" s="44" t="s">
        <v>109</v>
      </c>
      <c r="S15" s="44" t="s">
        <v>52</v>
      </c>
      <c r="T15" s="44" t="s">
        <v>389</v>
      </c>
      <c r="X15" s="38" t="s">
        <v>106</v>
      </c>
      <c r="Y15">
        <v>2</v>
      </c>
    </row>
    <row r="16" spans="1:25" ht="14.25" customHeight="1">
      <c r="A16" s="48">
        <v>183</v>
      </c>
      <c r="B16" s="24" t="s">
        <v>100</v>
      </c>
      <c r="C16" s="24" t="s">
        <v>334</v>
      </c>
      <c r="D16" s="25" t="s">
        <v>101</v>
      </c>
      <c r="E16" s="24">
        <v>6</v>
      </c>
      <c r="F16" s="24">
        <v>2</v>
      </c>
      <c r="G16" s="43">
        <v>0.4</v>
      </c>
      <c r="H16" s="43">
        <v>0.12732399999999999</v>
      </c>
      <c r="I16" s="26">
        <v>10</v>
      </c>
      <c r="J16" s="26">
        <v>5</v>
      </c>
      <c r="K16" s="27">
        <v>2149232.0208000001</v>
      </c>
      <c r="L16" s="27">
        <v>5067175.2161999997</v>
      </c>
      <c r="M16" s="28">
        <v>1.2732E-2</v>
      </c>
      <c r="N16" s="29">
        <v>5.806E-2</v>
      </c>
      <c r="O16" s="25">
        <v>0.76</v>
      </c>
      <c r="P16" s="35">
        <v>78.539816000000002</v>
      </c>
      <c r="Q16" s="44"/>
      <c r="R16" s="44" t="s">
        <v>109</v>
      </c>
      <c r="S16" s="44" t="s">
        <v>52</v>
      </c>
      <c r="T16" s="44" t="s">
        <v>389</v>
      </c>
      <c r="X16" s="38" t="s">
        <v>27</v>
      </c>
      <c r="Y16">
        <v>21</v>
      </c>
    </row>
    <row r="17" spans="1:25" ht="14.25" customHeight="1">
      <c r="A17" s="48">
        <v>213</v>
      </c>
      <c r="B17" s="24" t="s">
        <v>112</v>
      </c>
      <c r="C17" s="24" t="s">
        <v>366</v>
      </c>
      <c r="D17" s="25" t="s">
        <v>113</v>
      </c>
      <c r="E17" s="24">
        <v>5</v>
      </c>
      <c r="F17" s="24">
        <v>2</v>
      </c>
      <c r="G17" s="43">
        <v>0.69</v>
      </c>
      <c r="H17" s="43">
        <v>0.219634</v>
      </c>
      <c r="I17" s="26">
        <v>8</v>
      </c>
      <c r="J17" s="26">
        <v>4</v>
      </c>
      <c r="K17" s="27">
        <v>2149192.2230000002</v>
      </c>
      <c r="L17" s="27">
        <v>5067012.8660000004</v>
      </c>
      <c r="M17" s="28">
        <v>3.7886999999999997E-2</v>
      </c>
      <c r="N17" s="29">
        <v>0.14396999999999999</v>
      </c>
      <c r="O17" s="25">
        <v>0.76</v>
      </c>
      <c r="P17" s="34">
        <v>50.265481999999999</v>
      </c>
      <c r="Q17" s="44"/>
      <c r="R17" s="44" t="s">
        <v>109</v>
      </c>
      <c r="S17" s="44" t="s">
        <v>52</v>
      </c>
      <c r="T17" s="44" t="s">
        <v>389</v>
      </c>
      <c r="X17" s="38" t="s">
        <v>41</v>
      </c>
      <c r="Y17">
        <v>1</v>
      </c>
    </row>
    <row r="18" spans="1:25" ht="14.25" customHeight="1">
      <c r="A18" s="48">
        <v>214</v>
      </c>
      <c r="B18" s="24" t="s">
        <v>112</v>
      </c>
      <c r="C18" s="24" t="s">
        <v>366</v>
      </c>
      <c r="D18" s="25" t="s">
        <v>113</v>
      </c>
      <c r="E18" s="24">
        <v>5</v>
      </c>
      <c r="F18" s="24">
        <v>2</v>
      </c>
      <c r="G18" s="43">
        <v>0.6</v>
      </c>
      <c r="H18" s="43">
        <v>0.19098599999999999</v>
      </c>
      <c r="I18" s="26">
        <v>8</v>
      </c>
      <c r="J18" s="26">
        <v>4</v>
      </c>
      <c r="K18" s="27">
        <v>2149193.7319999998</v>
      </c>
      <c r="L18" s="27">
        <v>5067006.1119999997</v>
      </c>
      <c r="M18" s="28">
        <v>2.8648E-2</v>
      </c>
      <c r="N18" s="29">
        <v>0.108862</v>
      </c>
      <c r="O18" s="25">
        <v>0.76</v>
      </c>
      <c r="P18" s="34">
        <v>50.265481999999999</v>
      </c>
      <c r="Q18" s="44"/>
      <c r="R18" s="44" t="s">
        <v>109</v>
      </c>
      <c r="S18" s="44" t="s">
        <v>52</v>
      </c>
      <c r="T18" s="44" t="s">
        <v>389</v>
      </c>
      <c r="X18" s="38" t="s">
        <v>22</v>
      </c>
      <c r="Y18">
        <v>19</v>
      </c>
    </row>
    <row r="19" spans="1:25" ht="14.25" customHeight="1">
      <c r="A19" s="48">
        <v>215</v>
      </c>
      <c r="B19" s="24" t="s">
        <v>112</v>
      </c>
      <c r="C19" s="24" t="s">
        <v>366</v>
      </c>
      <c r="D19" s="25" t="s">
        <v>113</v>
      </c>
      <c r="E19" s="24">
        <v>5</v>
      </c>
      <c r="F19" s="24">
        <v>2</v>
      </c>
      <c r="G19" s="43">
        <v>0.59</v>
      </c>
      <c r="H19" s="43">
        <v>0.187803</v>
      </c>
      <c r="I19" s="26">
        <v>8</v>
      </c>
      <c r="J19" s="26">
        <v>4</v>
      </c>
      <c r="K19" s="27">
        <v>2149195.2880000002</v>
      </c>
      <c r="L19" s="27">
        <v>5066999.4649999999</v>
      </c>
      <c r="M19" s="28">
        <v>2.7701E-2</v>
      </c>
      <c r="N19" s="29">
        <v>0.105263</v>
      </c>
      <c r="O19" s="25">
        <v>0.76</v>
      </c>
      <c r="P19" s="34">
        <v>50.265481999999999</v>
      </c>
      <c r="Q19" s="44"/>
      <c r="R19" s="44" t="s">
        <v>109</v>
      </c>
      <c r="S19" s="44" t="s">
        <v>52</v>
      </c>
      <c r="T19" s="44" t="s">
        <v>389</v>
      </c>
      <c r="X19" s="38" t="s">
        <v>168</v>
      </c>
      <c r="Y19">
        <v>8</v>
      </c>
    </row>
    <row r="20" spans="1:25" ht="14.25" customHeight="1">
      <c r="A20" s="49">
        <v>216</v>
      </c>
      <c r="B20" s="28" t="s">
        <v>112</v>
      </c>
      <c r="C20" s="28" t="s">
        <v>366</v>
      </c>
      <c r="D20" s="25" t="s">
        <v>113</v>
      </c>
      <c r="E20" s="28">
        <v>5</v>
      </c>
      <c r="F20" s="24">
        <v>2</v>
      </c>
      <c r="G20" s="43">
        <v>0.47</v>
      </c>
      <c r="H20" s="43">
        <v>0.14960599999999999</v>
      </c>
      <c r="I20" s="26">
        <v>8</v>
      </c>
      <c r="J20" s="26">
        <v>4</v>
      </c>
      <c r="K20" s="27">
        <v>2149196.5389999999</v>
      </c>
      <c r="L20" s="27">
        <v>5066992.5939999996</v>
      </c>
      <c r="M20" s="28">
        <v>1.7579000000000001E-2</v>
      </c>
      <c r="N20" s="29">
        <v>6.6798999999999997E-2</v>
      </c>
      <c r="O20" s="25">
        <v>0.76</v>
      </c>
      <c r="P20" s="34">
        <v>50.265481999999999</v>
      </c>
      <c r="Q20" s="44"/>
      <c r="R20" s="44" t="s">
        <v>109</v>
      </c>
      <c r="S20" s="44" t="s">
        <v>52</v>
      </c>
      <c r="T20" s="44" t="s">
        <v>389</v>
      </c>
      <c r="X20" s="38" t="s">
        <v>96</v>
      </c>
      <c r="Y20">
        <v>6</v>
      </c>
    </row>
    <row r="21" spans="1:25" ht="14.25" customHeight="1">
      <c r="A21" s="48">
        <v>218</v>
      </c>
      <c r="B21" s="24" t="s">
        <v>92</v>
      </c>
      <c r="C21" s="24" t="s">
        <v>359</v>
      </c>
      <c r="D21" s="25" t="s">
        <v>93</v>
      </c>
      <c r="E21" s="24">
        <v>4</v>
      </c>
      <c r="F21" s="24">
        <v>1.3</v>
      </c>
      <c r="G21" s="43">
        <v>0.36</v>
      </c>
      <c r="H21" s="43">
        <v>0.114592</v>
      </c>
      <c r="I21" s="26">
        <v>2</v>
      </c>
      <c r="J21" s="26">
        <v>1.5</v>
      </c>
      <c r="K21" s="27">
        <v>2149203.54</v>
      </c>
      <c r="L21" s="27">
        <v>5066955.7929999996</v>
      </c>
      <c r="M21" s="28">
        <v>1.0312999999999999E-2</v>
      </c>
      <c r="N21" s="29">
        <v>3.1351999999999998E-2</v>
      </c>
      <c r="O21" s="25">
        <v>0.76</v>
      </c>
      <c r="P21" s="34">
        <v>7.0685830000000003</v>
      </c>
      <c r="Q21" s="44"/>
      <c r="R21" s="44" t="s">
        <v>109</v>
      </c>
      <c r="S21" s="42" t="s">
        <v>52</v>
      </c>
      <c r="T21" s="44" t="s">
        <v>389</v>
      </c>
      <c r="X21" s="38" t="s">
        <v>30</v>
      </c>
      <c r="Y21">
        <v>5</v>
      </c>
    </row>
    <row r="22" spans="1:25" ht="14.25" customHeight="1">
      <c r="A22" s="49">
        <v>219</v>
      </c>
      <c r="B22" s="28" t="s">
        <v>94</v>
      </c>
      <c r="C22" s="28" t="s">
        <v>358</v>
      </c>
      <c r="D22" s="25" t="s">
        <v>95</v>
      </c>
      <c r="E22" s="28">
        <v>3</v>
      </c>
      <c r="F22" s="24">
        <v>1.3</v>
      </c>
      <c r="G22" s="43">
        <v>0.47</v>
      </c>
      <c r="H22" s="43">
        <v>0.14960599999999999</v>
      </c>
      <c r="I22" s="26">
        <v>6</v>
      </c>
      <c r="J22" s="26">
        <v>3</v>
      </c>
      <c r="K22" s="27">
        <v>2149204.79</v>
      </c>
      <c r="L22" s="27">
        <v>5066949.1140000001</v>
      </c>
      <c r="M22" s="28">
        <v>1.7579000000000001E-2</v>
      </c>
      <c r="N22" s="29">
        <v>4.0078999999999997E-2</v>
      </c>
      <c r="O22" s="25">
        <v>0.76</v>
      </c>
      <c r="P22" s="34">
        <v>28.274334</v>
      </c>
      <c r="Q22" s="44"/>
      <c r="R22" s="44" t="s">
        <v>109</v>
      </c>
      <c r="S22" s="44" t="s">
        <v>52</v>
      </c>
      <c r="T22" s="44" t="s">
        <v>389</v>
      </c>
      <c r="X22" s="38" t="s">
        <v>135</v>
      </c>
      <c r="Y22">
        <v>1</v>
      </c>
    </row>
    <row r="23" spans="1:25" ht="14.25" customHeight="1">
      <c r="A23" s="48">
        <v>222</v>
      </c>
      <c r="B23" s="24" t="s">
        <v>96</v>
      </c>
      <c r="C23" s="24" t="s">
        <v>97</v>
      </c>
      <c r="D23" s="25" t="s">
        <v>37</v>
      </c>
      <c r="E23" s="24">
        <v>4</v>
      </c>
      <c r="F23" s="24">
        <v>2</v>
      </c>
      <c r="G23" s="43">
        <v>0.39</v>
      </c>
      <c r="H23" s="43">
        <v>0.124141</v>
      </c>
      <c r="I23" s="26">
        <v>7</v>
      </c>
      <c r="J23" s="26">
        <v>3.5</v>
      </c>
      <c r="K23" s="27">
        <v>2149208.8319999999</v>
      </c>
      <c r="L23" s="27">
        <v>5066929.16</v>
      </c>
      <c r="M23" s="28">
        <v>0.01</v>
      </c>
      <c r="N23" s="29">
        <v>0.04</v>
      </c>
      <c r="O23" s="25">
        <v>0.76</v>
      </c>
      <c r="P23" s="35">
        <v>38.48451</v>
      </c>
      <c r="Q23" s="44"/>
      <c r="R23" s="44" t="s">
        <v>109</v>
      </c>
      <c r="S23" s="44" t="s">
        <v>52</v>
      </c>
      <c r="T23" s="44" t="s">
        <v>389</v>
      </c>
      <c r="X23" s="38" t="s">
        <v>384</v>
      </c>
      <c r="Y23">
        <v>5</v>
      </c>
    </row>
    <row r="24" spans="1:25" ht="14.25" customHeight="1">
      <c r="A24" s="48">
        <v>223</v>
      </c>
      <c r="B24" s="24" t="s">
        <v>96</v>
      </c>
      <c r="C24" s="24" t="s">
        <v>97</v>
      </c>
      <c r="D24" s="25" t="s">
        <v>37</v>
      </c>
      <c r="E24" s="24">
        <v>4</v>
      </c>
      <c r="F24" s="24">
        <v>2</v>
      </c>
      <c r="G24" s="43">
        <v>0.39</v>
      </c>
      <c r="H24" s="43">
        <v>0.124141</v>
      </c>
      <c r="I24" s="26">
        <v>7</v>
      </c>
      <c r="J24" s="26">
        <v>3.5</v>
      </c>
      <c r="K24" s="27">
        <v>2149208.8319999999</v>
      </c>
      <c r="L24" s="27">
        <v>5066929.16</v>
      </c>
      <c r="M24" s="28">
        <v>0.01</v>
      </c>
      <c r="N24" s="29">
        <v>0.04</v>
      </c>
      <c r="O24" s="25">
        <v>0.76</v>
      </c>
      <c r="P24" s="35">
        <v>38.48451</v>
      </c>
      <c r="Q24" s="44"/>
      <c r="R24" s="44" t="s">
        <v>109</v>
      </c>
      <c r="S24" s="44" t="s">
        <v>52</v>
      </c>
      <c r="T24" s="44" t="s">
        <v>389</v>
      </c>
      <c r="X24" s="38" t="s">
        <v>191</v>
      </c>
      <c r="Y24">
        <v>2</v>
      </c>
    </row>
    <row r="25" spans="1:25" ht="14.25" customHeight="1">
      <c r="A25" s="48">
        <v>224</v>
      </c>
      <c r="B25" s="24" t="s">
        <v>96</v>
      </c>
      <c r="C25" s="24" t="s">
        <v>97</v>
      </c>
      <c r="D25" s="25" t="s">
        <v>37</v>
      </c>
      <c r="E25" s="24">
        <v>5</v>
      </c>
      <c r="F25" s="24">
        <v>2</v>
      </c>
      <c r="G25" s="43">
        <v>0.47</v>
      </c>
      <c r="H25" s="43">
        <v>0.14960599999999999</v>
      </c>
      <c r="I25" s="26">
        <v>7</v>
      </c>
      <c r="J25" s="26">
        <v>3.5</v>
      </c>
      <c r="K25" s="27">
        <v>2149210.352</v>
      </c>
      <c r="L25" s="27">
        <v>5066922.3439999996</v>
      </c>
      <c r="M25" s="28">
        <v>0.02</v>
      </c>
      <c r="N25" s="29">
        <v>7.0000000000000007E-2</v>
      </c>
      <c r="O25" s="25">
        <v>0.76</v>
      </c>
      <c r="P25" s="35">
        <v>38.48451</v>
      </c>
      <c r="Q25" s="44"/>
      <c r="R25" s="44" t="s">
        <v>109</v>
      </c>
      <c r="S25" s="44" t="s">
        <v>52</v>
      </c>
      <c r="T25" s="44" t="s">
        <v>389</v>
      </c>
      <c r="X25" s="38" t="s">
        <v>110</v>
      </c>
      <c r="Y25">
        <v>5</v>
      </c>
    </row>
    <row r="26" spans="1:25" ht="14.25" customHeight="1">
      <c r="A26" s="48">
        <v>225</v>
      </c>
      <c r="B26" s="24" t="s">
        <v>96</v>
      </c>
      <c r="C26" s="24" t="s">
        <v>97</v>
      </c>
      <c r="D26" s="25" t="s">
        <v>37</v>
      </c>
      <c r="E26" s="24">
        <v>5</v>
      </c>
      <c r="F26" s="24">
        <v>2</v>
      </c>
      <c r="G26" s="43">
        <v>0.36</v>
      </c>
      <c r="H26" s="43">
        <v>0.114592</v>
      </c>
      <c r="I26" s="26">
        <v>7</v>
      </c>
      <c r="J26" s="26">
        <v>3.5</v>
      </c>
      <c r="K26" s="27">
        <v>2149211.6770000001</v>
      </c>
      <c r="L26" s="27">
        <v>5066915.6359999999</v>
      </c>
      <c r="M26" s="28">
        <v>0.01</v>
      </c>
      <c r="N26" s="29">
        <v>0.04</v>
      </c>
      <c r="O26" s="25">
        <v>0.76</v>
      </c>
      <c r="P26" s="35">
        <v>38.48451</v>
      </c>
      <c r="Q26" s="44"/>
      <c r="R26" s="44" t="s">
        <v>109</v>
      </c>
      <c r="S26" s="44" t="s">
        <v>52</v>
      </c>
      <c r="T26" s="44" t="s">
        <v>389</v>
      </c>
      <c r="X26" s="38" t="s">
        <v>107</v>
      </c>
      <c r="Y26">
        <v>21</v>
      </c>
    </row>
    <row r="27" spans="1:25" ht="14.25" customHeight="1">
      <c r="A27" s="48">
        <v>226</v>
      </c>
      <c r="B27" s="24" t="s">
        <v>96</v>
      </c>
      <c r="C27" s="24" t="s">
        <v>97</v>
      </c>
      <c r="D27" s="25" t="s">
        <v>37</v>
      </c>
      <c r="E27" s="24">
        <v>5</v>
      </c>
      <c r="F27" s="24">
        <v>2</v>
      </c>
      <c r="G27" s="43">
        <v>0.4</v>
      </c>
      <c r="H27" s="43">
        <v>0.12732399999999999</v>
      </c>
      <c r="I27" s="26">
        <v>7</v>
      </c>
      <c r="J27" s="26">
        <v>3.5</v>
      </c>
      <c r="K27" s="27">
        <v>2149213.003</v>
      </c>
      <c r="L27" s="27">
        <v>5066908.773</v>
      </c>
      <c r="M27" s="28">
        <v>0.01</v>
      </c>
      <c r="N27" s="29">
        <v>0.05</v>
      </c>
      <c r="O27" s="25">
        <v>0.76</v>
      </c>
      <c r="P27" s="35">
        <v>38.48451</v>
      </c>
      <c r="Q27" s="44"/>
      <c r="R27" s="44" t="s">
        <v>109</v>
      </c>
      <c r="S27" s="44" t="s">
        <v>52</v>
      </c>
      <c r="T27" s="44" t="s">
        <v>389</v>
      </c>
      <c r="X27" s="38" t="s">
        <v>62</v>
      </c>
      <c r="Y27">
        <v>1</v>
      </c>
    </row>
    <row r="28" spans="1:25" ht="14.25" customHeight="1">
      <c r="A28" s="49">
        <v>229</v>
      </c>
      <c r="B28" s="28" t="s">
        <v>26</v>
      </c>
      <c r="C28" s="28" t="s">
        <v>357</v>
      </c>
      <c r="D28" s="25" t="s">
        <v>326</v>
      </c>
      <c r="E28" s="28">
        <v>8</v>
      </c>
      <c r="F28" s="24">
        <v>4</v>
      </c>
      <c r="G28" s="43">
        <v>1.1000000000000001</v>
      </c>
      <c r="H28" s="43">
        <v>0.35014099999999998</v>
      </c>
      <c r="I28" s="26">
        <v>11</v>
      </c>
      <c r="J28" s="26">
        <v>5.5</v>
      </c>
      <c r="K28" s="27">
        <v>2149223.38</v>
      </c>
      <c r="L28" s="27">
        <v>5066879.1279999996</v>
      </c>
      <c r="M28" s="28">
        <v>9.6289E-2</v>
      </c>
      <c r="N28" s="29">
        <v>0.58543599999999996</v>
      </c>
      <c r="O28" s="25">
        <v>0.76</v>
      </c>
      <c r="P28" s="35">
        <v>95.033178000000007</v>
      </c>
      <c r="Q28" s="44"/>
      <c r="R28" s="44" t="s">
        <v>109</v>
      </c>
      <c r="S28" s="44" t="s">
        <v>52</v>
      </c>
      <c r="T28" s="44" t="s">
        <v>389</v>
      </c>
      <c r="X28" s="38" t="s">
        <v>66</v>
      </c>
      <c r="Y28">
        <v>4</v>
      </c>
    </row>
    <row r="29" spans="1:25" ht="14.25" customHeight="1">
      <c r="A29" s="48">
        <v>232</v>
      </c>
      <c r="B29" s="24" t="s">
        <v>116</v>
      </c>
      <c r="C29" s="24" t="s">
        <v>364</v>
      </c>
      <c r="D29" s="25" t="s">
        <v>89</v>
      </c>
      <c r="E29" s="24">
        <v>6</v>
      </c>
      <c r="F29" s="24">
        <v>2</v>
      </c>
      <c r="G29" s="43">
        <v>0.46</v>
      </c>
      <c r="H29" s="43">
        <v>0.146423</v>
      </c>
      <c r="I29" s="26">
        <v>5</v>
      </c>
      <c r="J29" s="26">
        <v>2.5</v>
      </c>
      <c r="K29" s="27">
        <v>2149235.0389999999</v>
      </c>
      <c r="L29" s="27">
        <v>5066890.1289999997</v>
      </c>
      <c r="M29" s="28">
        <v>1.6839E-2</v>
      </c>
      <c r="N29" s="29">
        <v>7.6784000000000005E-2</v>
      </c>
      <c r="O29" s="25">
        <v>0.76</v>
      </c>
      <c r="P29" s="35">
        <v>19.634954</v>
      </c>
      <c r="Q29" s="44"/>
      <c r="R29" s="44" t="s">
        <v>109</v>
      </c>
      <c r="S29" s="44" t="s">
        <v>52</v>
      </c>
      <c r="T29" s="44" t="s">
        <v>389</v>
      </c>
      <c r="X29" s="38" t="s">
        <v>60</v>
      </c>
      <c r="Y29">
        <v>13</v>
      </c>
    </row>
    <row r="30" spans="1:25" ht="14.25" customHeight="1">
      <c r="A30" s="48">
        <v>235</v>
      </c>
      <c r="B30" s="24" t="s">
        <v>384</v>
      </c>
      <c r="C30" s="24" t="s">
        <v>385</v>
      </c>
      <c r="D30" s="25" t="s">
        <v>386</v>
      </c>
      <c r="E30" s="24">
        <v>9</v>
      </c>
      <c r="F30" s="24">
        <v>4</v>
      </c>
      <c r="G30" s="43">
        <v>0.41</v>
      </c>
      <c r="H30" s="43">
        <v>0.13050700000000001</v>
      </c>
      <c r="I30" s="26">
        <v>9</v>
      </c>
      <c r="J30" s="26">
        <v>4.5</v>
      </c>
      <c r="K30" s="27">
        <v>2149247.9410000001</v>
      </c>
      <c r="L30" s="27">
        <v>5066894.102</v>
      </c>
      <c r="M30" s="28">
        <v>1.3377E-2</v>
      </c>
      <c r="N30" s="29">
        <v>9.1497999999999996E-2</v>
      </c>
      <c r="O30" s="25">
        <v>0.76</v>
      </c>
      <c r="P30" s="35">
        <v>63.617251000000003</v>
      </c>
      <c r="Q30" s="44"/>
      <c r="R30" s="44" t="s">
        <v>109</v>
      </c>
      <c r="S30" s="44" t="s">
        <v>52</v>
      </c>
      <c r="T30" s="44" t="s">
        <v>389</v>
      </c>
      <c r="X30" s="38" t="s">
        <v>26</v>
      </c>
      <c r="Y30">
        <v>30</v>
      </c>
    </row>
    <row r="31" spans="1:25" ht="14.25" customHeight="1">
      <c r="A31" s="48">
        <v>239</v>
      </c>
      <c r="B31" s="24" t="s">
        <v>59</v>
      </c>
      <c r="C31" s="24" t="s">
        <v>338</v>
      </c>
      <c r="D31" s="25" t="s">
        <v>326</v>
      </c>
      <c r="E31" s="24">
        <v>12</v>
      </c>
      <c r="F31" s="24">
        <v>3</v>
      </c>
      <c r="G31" s="43">
        <v>1.49</v>
      </c>
      <c r="H31" s="43">
        <v>0.47428199999999998</v>
      </c>
      <c r="I31" s="26">
        <v>10</v>
      </c>
      <c r="J31" s="26">
        <v>5</v>
      </c>
      <c r="K31" s="27">
        <v>2149238.87</v>
      </c>
      <c r="L31" s="27">
        <v>5066899.3509999998</v>
      </c>
      <c r="M31" s="28">
        <v>0.17666999999999999</v>
      </c>
      <c r="N31" s="29">
        <v>1.6112299999999999</v>
      </c>
      <c r="O31" s="25">
        <v>0.76</v>
      </c>
      <c r="P31" s="35">
        <v>78.539816000000002</v>
      </c>
      <c r="Q31" s="44"/>
      <c r="R31" s="44" t="s">
        <v>109</v>
      </c>
      <c r="S31" s="44" t="s">
        <v>52</v>
      </c>
      <c r="T31" s="44" t="s">
        <v>389</v>
      </c>
      <c r="X31" s="38" t="s">
        <v>94</v>
      </c>
      <c r="Y31">
        <v>2</v>
      </c>
    </row>
    <row r="32" spans="1:25" ht="14.25" customHeight="1">
      <c r="A32" s="48">
        <v>240</v>
      </c>
      <c r="B32" s="24" t="s">
        <v>26</v>
      </c>
      <c r="C32" s="24" t="s">
        <v>357</v>
      </c>
      <c r="D32" s="25" t="s">
        <v>326</v>
      </c>
      <c r="E32" s="24">
        <v>9</v>
      </c>
      <c r="F32" s="24">
        <v>3</v>
      </c>
      <c r="G32" s="43">
        <v>0.88</v>
      </c>
      <c r="H32" s="43">
        <v>0.280113</v>
      </c>
      <c r="I32" s="26">
        <v>11</v>
      </c>
      <c r="J32" s="26">
        <v>5.5</v>
      </c>
      <c r="K32" s="27">
        <v>2149226.298</v>
      </c>
      <c r="L32" s="27">
        <v>5066889.2350000003</v>
      </c>
      <c r="M32" s="28">
        <v>6.1624999999999999E-2</v>
      </c>
      <c r="N32" s="29">
        <v>0.421514</v>
      </c>
      <c r="O32" s="25">
        <v>0.76</v>
      </c>
      <c r="P32" s="35">
        <v>95.033178000000007</v>
      </c>
      <c r="Q32" s="44"/>
      <c r="R32" s="44" t="s">
        <v>109</v>
      </c>
      <c r="S32" s="44" t="s">
        <v>52</v>
      </c>
      <c r="T32" s="44" t="s">
        <v>389</v>
      </c>
      <c r="X32" s="38" t="s">
        <v>92</v>
      </c>
      <c r="Y32">
        <v>7</v>
      </c>
    </row>
    <row r="33" spans="1:25" ht="14.25" customHeight="1">
      <c r="A33" s="49">
        <v>241</v>
      </c>
      <c r="B33" s="28" t="s">
        <v>116</v>
      </c>
      <c r="C33" s="28" t="s">
        <v>364</v>
      </c>
      <c r="D33" s="25" t="s">
        <v>89</v>
      </c>
      <c r="E33" s="28">
        <v>6</v>
      </c>
      <c r="F33" s="24">
        <v>3</v>
      </c>
      <c r="G33" s="43">
        <v>0.36</v>
      </c>
      <c r="H33" s="43">
        <v>0.114592</v>
      </c>
      <c r="I33" s="26">
        <v>5</v>
      </c>
      <c r="J33" s="26">
        <v>2.5</v>
      </c>
      <c r="K33" s="27">
        <v>2149228.7340000002</v>
      </c>
      <c r="L33" s="27">
        <v>5066909.71</v>
      </c>
      <c r="M33" s="28">
        <v>1.0312999999999999E-2</v>
      </c>
      <c r="N33" s="29">
        <v>4.7028E-2</v>
      </c>
      <c r="O33" s="25">
        <v>0.76</v>
      </c>
      <c r="P33" s="35">
        <v>19.634954</v>
      </c>
      <c r="Q33" s="44"/>
      <c r="R33" s="44" t="s">
        <v>109</v>
      </c>
      <c r="S33" s="44" t="s">
        <v>52</v>
      </c>
      <c r="T33" s="44" t="s">
        <v>389</v>
      </c>
      <c r="X33" s="38" t="s">
        <v>108</v>
      </c>
      <c r="Y33">
        <v>6</v>
      </c>
    </row>
    <row r="34" spans="1:25" ht="14.25" customHeight="1">
      <c r="A34" s="48">
        <v>242</v>
      </c>
      <c r="B34" s="24" t="s">
        <v>116</v>
      </c>
      <c r="C34" s="24" t="s">
        <v>364</v>
      </c>
      <c r="D34" s="25" t="s">
        <v>89</v>
      </c>
      <c r="E34" s="24">
        <v>6</v>
      </c>
      <c r="F34" s="24">
        <v>3</v>
      </c>
      <c r="G34" s="43">
        <v>0.4</v>
      </c>
      <c r="H34" s="43">
        <v>0.12732399999999999</v>
      </c>
      <c r="I34" s="26">
        <v>6</v>
      </c>
      <c r="J34" s="26">
        <v>3</v>
      </c>
      <c r="K34" s="27">
        <v>2149243.5520000001</v>
      </c>
      <c r="L34" s="27">
        <v>5066908.5049999999</v>
      </c>
      <c r="M34" s="28">
        <v>1.2732E-2</v>
      </c>
      <c r="N34" s="29">
        <v>5.806E-2</v>
      </c>
      <c r="O34" s="25">
        <v>0.76</v>
      </c>
      <c r="P34" s="35">
        <v>28.274334</v>
      </c>
      <c r="Q34" s="44"/>
      <c r="R34" s="44" t="s">
        <v>109</v>
      </c>
      <c r="S34" s="44" t="s">
        <v>52</v>
      </c>
      <c r="T34" s="44" t="s">
        <v>389</v>
      </c>
      <c r="X34" s="38" t="s">
        <v>88</v>
      </c>
      <c r="Y34">
        <v>3</v>
      </c>
    </row>
    <row r="35" spans="1:25" ht="14.25" customHeight="1">
      <c r="A35" s="48">
        <v>243</v>
      </c>
      <c r="B35" s="24" t="s">
        <v>116</v>
      </c>
      <c r="C35" s="24" t="s">
        <v>364</v>
      </c>
      <c r="D35" s="25" t="s">
        <v>89</v>
      </c>
      <c r="E35" s="24">
        <v>6</v>
      </c>
      <c r="F35" s="24">
        <v>3</v>
      </c>
      <c r="G35" s="43">
        <v>0.34</v>
      </c>
      <c r="H35" s="43">
        <v>0.108225</v>
      </c>
      <c r="I35" s="26">
        <v>5</v>
      </c>
      <c r="J35" s="26">
        <v>2.5</v>
      </c>
      <c r="K35" s="27">
        <v>2149251.841</v>
      </c>
      <c r="L35" s="27">
        <v>5066906.9029999999</v>
      </c>
      <c r="M35" s="28">
        <v>9.1990000000000006E-3</v>
      </c>
      <c r="N35" s="29">
        <v>4.1947999999999999E-2</v>
      </c>
      <c r="O35" s="25">
        <v>0.76</v>
      </c>
      <c r="P35" s="35">
        <v>19.634954</v>
      </c>
      <c r="Q35" s="44"/>
      <c r="R35" s="44" t="s">
        <v>109</v>
      </c>
      <c r="S35" s="44" t="s">
        <v>52</v>
      </c>
      <c r="T35" s="44" t="s">
        <v>389</v>
      </c>
      <c r="X35" s="38" t="s">
        <v>167</v>
      </c>
      <c r="Y35">
        <v>1</v>
      </c>
    </row>
    <row r="36" spans="1:25" ht="14.25" customHeight="1">
      <c r="A36" s="48">
        <v>244</v>
      </c>
      <c r="B36" s="24" t="s">
        <v>59</v>
      </c>
      <c r="C36" s="24" t="s">
        <v>338</v>
      </c>
      <c r="D36" s="25" t="s">
        <v>326</v>
      </c>
      <c r="E36" s="24">
        <v>10</v>
      </c>
      <c r="F36" s="24">
        <v>4</v>
      </c>
      <c r="G36" s="43">
        <v>2.41</v>
      </c>
      <c r="H36" s="43">
        <v>0.767127</v>
      </c>
      <c r="I36" s="26">
        <v>9</v>
      </c>
      <c r="J36" s="26">
        <v>4.5</v>
      </c>
      <c r="K36" s="27">
        <v>2149253.79</v>
      </c>
      <c r="L36" s="27">
        <v>5066916.6220000004</v>
      </c>
      <c r="M36" s="28">
        <v>0.46219399999999999</v>
      </c>
      <c r="N36" s="29">
        <v>3.5126740000000001</v>
      </c>
      <c r="O36" s="25">
        <v>0.76</v>
      </c>
      <c r="P36" s="35">
        <v>63.617251000000003</v>
      </c>
      <c r="Q36" s="44"/>
      <c r="R36" s="44" t="s">
        <v>109</v>
      </c>
      <c r="S36" s="44" t="s">
        <v>52</v>
      </c>
      <c r="T36" s="44" t="s">
        <v>389</v>
      </c>
      <c r="X36" s="38" t="s">
        <v>116</v>
      </c>
      <c r="Y36">
        <v>10</v>
      </c>
    </row>
    <row r="37" spans="1:25" ht="14.25" customHeight="1">
      <c r="A37" s="48">
        <v>245</v>
      </c>
      <c r="B37" s="24" t="s">
        <v>59</v>
      </c>
      <c r="C37" s="24" t="s">
        <v>338</v>
      </c>
      <c r="D37" s="25" t="s">
        <v>326</v>
      </c>
      <c r="E37" s="24">
        <v>16</v>
      </c>
      <c r="F37" s="24">
        <v>4</v>
      </c>
      <c r="G37" s="43">
        <v>1.58</v>
      </c>
      <c r="H37" s="43">
        <v>0.50292999999999999</v>
      </c>
      <c r="I37" s="26">
        <v>9</v>
      </c>
      <c r="J37" s="26">
        <v>4.5</v>
      </c>
      <c r="K37" s="27">
        <v>2149256.594</v>
      </c>
      <c r="L37" s="27">
        <v>5066920.5880000005</v>
      </c>
      <c r="M37" s="28">
        <v>0.198657</v>
      </c>
      <c r="N37" s="29">
        <v>2.4156719999999998</v>
      </c>
      <c r="O37" s="25">
        <v>0.76</v>
      </c>
      <c r="P37" s="35">
        <v>63.617251000000003</v>
      </c>
      <c r="Q37" s="44"/>
      <c r="R37" s="44" t="s">
        <v>109</v>
      </c>
      <c r="S37" s="44" t="s">
        <v>52</v>
      </c>
      <c r="T37" s="44" t="s">
        <v>389</v>
      </c>
      <c r="X37" s="38" t="s">
        <v>38</v>
      </c>
      <c r="Y37">
        <v>9</v>
      </c>
    </row>
    <row r="38" spans="1:25" ht="14.25" customHeight="1">
      <c r="A38" s="48">
        <v>248</v>
      </c>
      <c r="B38" s="24" t="s">
        <v>26</v>
      </c>
      <c r="C38" s="24" t="s">
        <v>357</v>
      </c>
      <c r="D38" s="25" t="s">
        <v>326</v>
      </c>
      <c r="E38" s="24">
        <v>12</v>
      </c>
      <c r="F38" s="24">
        <v>4</v>
      </c>
      <c r="G38" s="43">
        <v>1.31</v>
      </c>
      <c r="H38" s="43">
        <v>0.41698600000000002</v>
      </c>
      <c r="I38" s="26">
        <v>9</v>
      </c>
      <c r="J38" s="26">
        <v>4.5</v>
      </c>
      <c r="K38" s="27">
        <v>2149258.389</v>
      </c>
      <c r="L38" s="27">
        <v>5066936.5559999999</v>
      </c>
      <c r="M38" s="28">
        <v>0.13656299999999999</v>
      </c>
      <c r="N38" s="29">
        <v>1.2454540000000001</v>
      </c>
      <c r="O38" s="25">
        <v>0.76</v>
      </c>
      <c r="P38" s="35">
        <v>63.617251000000003</v>
      </c>
      <c r="Q38" s="44"/>
      <c r="R38" s="44" t="s">
        <v>109</v>
      </c>
      <c r="S38" s="44" t="s">
        <v>52</v>
      </c>
      <c r="T38" s="44" t="s">
        <v>389</v>
      </c>
      <c r="X38" s="38" t="s">
        <v>112</v>
      </c>
      <c r="Y38">
        <v>9</v>
      </c>
    </row>
    <row r="39" spans="1:25" ht="14.25" customHeight="1">
      <c r="A39" s="48">
        <v>249</v>
      </c>
      <c r="B39" s="24" t="s">
        <v>107</v>
      </c>
      <c r="C39" s="24" t="s">
        <v>355</v>
      </c>
      <c r="D39" s="25" t="s">
        <v>31</v>
      </c>
      <c r="E39" s="24">
        <v>12</v>
      </c>
      <c r="F39" s="24">
        <v>3</v>
      </c>
      <c r="G39" s="43">
        <v>1.7</v>
      </c>
      <c r="H39" s="43">
        <v>0.54112700000000002</v>
      </c>
      <c r="I39" s="26">
        <v>9</v>
      </c>
      <c r="J39" s="26">
        <v>4.5</v>
      </c>
      <c r="K39" s="27">
        <v>2149268.1</v>
      </c>
      <c r="L39" s="27">
        <v>5066937.4280000003</v>
      </c>
      <c r="M39" s="28">
        <v>0.22997899999999999</v>
      </c>
      <c r="N39" s="29">
        <v>2.0974080000000002</v>
      </c>
      <c r="O39" s="25">
        <v>0.76</v>
      </c>
      <c r="P39" s="35">
        <v>63.617251000000003</v>
      </c>
      <c r="Q39" s="44"/>
      <c r="R39" s="44" t="s">
        <v>109</v>
      </c>
      <c r="S39" s="44" t="s">
        <v>52</v>
      </c>
      <c r="T39" s="44" t="s">
        <v>389</v>
      </c>
      <c r="X39" s="38" t="s">
        <v>67</v>
      </c>
      <c r="Y39">
        <v>3</v>
      </c>
    </row>
    <row r="40" spans="1:25" ht="14.25" customHeight="1">
      <c r="A40" s="48">
        <v>254</v>
      </c>
      <c r="B40" s="24" t="s">
        <v>26</v>
      </c>
      <c r="C40" s="24" t="s">
        <v>357</v>
      </c>
      <c r="D40" s="25" t="s">
        <v>326</v>
      </c>
      <c r="E40" s="24">
        <v>12</v>
      </c>
      <c r="F40" s="24">
        <v>4</v>
      </c>
      <c r="G40" s="43">
        <v>1.9</v>
      </c>
      <c r="H40" s="43">
        <v>0.60478900000000002</v>
      </c>
      <c r="I40" s="26">
        <v>11</v>
      </c>
      <c r="J40" s="26">
        <v>5.5</v>
      </c>
      <c r="K40" s="27">
        <v>2149256.9580000001</v>
      </c>
      <c r="L40" s="27">
        <v>5066958.2750000004</v>
      </c>
      <c r="M40" s="28">
        <v>0.287275</v>
      </c>
      <c r="N40" s="29">
        <v>2.619945</v>
      </c>
      <c r="O40" s="25">
        <v>0.76</v>
      </c>
      <c r="P40" s="35">
        <v>95.033178000000007</v>
      </c>
      <c r="Q40" s="44"/>
      <c r="R40" s="44" t="s">
        <v>109</v>
      </c>
      <c r="S40" s="44" t="s">
        <v>52</v>
      </c>
      <c r="T40" s="44" t="s">
        <v>389</v>
      </c>
      <c r="X40" s="38" t="s">
        <v>35</v>
      </c>
      <c r="Y40">
        <v>1</v>
      </c>
    </row>
    <row r="41" spans="1:25" ht="14.25" customHeight="1">
      <c r="A41" s="48">
        <v>258</v>
      </c>
      <c r="B41" s="24" t="s">
        <v>384</v>
      </c>
      <c r="C41" s="24" t="s">
        <v>385</v>
      </c>
      <c r="D41" s="25" t="s">
        <v>386</v>
      </c>
      <c r="E41" s="24">
        <v>10</v>
      </c>
      <c r="F41" s="24">
        <v>4</v>
      </c>
      <c r="G41" s="43">
        <v>1.84</v>
      </c>
      <c r="H41" s="43">
        <v>0.58569000000000004</v>
      </c>
      <c r="I41" s="26">
        <v>9</v>
      </c>
      <c r="J41" s="26">
        <v>4.5</v>
      </c>
      <c r="K41" s="27">
        <v>2149293.0380000002</v>
      </c>
      <c r="L41" s="27">
        <v>5066956.4800000004</v>
      </c>
      <c r="M41" s="28">
        <v>0.26941700000000002</v>
      </c>
      <c r="N41" s="29">
        <v>2.0475729999999999</v>
      </c>
      <c r="O41" s="25">
        <v>0.76</v>
      </c>
      <c r="P41" s="35">
        <v>63.617251000000003</v>
      </c>
      <c r="Q41" s="44"/>
      <c r="R41" s="44" t="s">
        <v>109</v>
      </c>
      <c r="S41" s="44" t="s">
        <v>52</v>
      </c>
      <c r="T41" s="44" t="s">
        <v>389</v>
      </c>
      <c r="X41" s="38" t="s">
        <v>127</v>
      </c>
      <c r="Y41">
        <v>2</v>
      </c>
    </row>
    <row r="42" spans="1:25" ht="14.25" customHeight="1">
      <c r="A42" s="48">
        <v>259</v>
      </c>
      <c r="B42" s="24" t="s">
        <v>124</v>
      </c>
      <c r="C42" s="24" t="s">
        <v>340</v>
      </c>
      <c r="D42" s="25" t="s">
        <v>53</v>
      </c>
      <c r="E42" s="24">
        <v>12</v>
      </c>
      <c r="F42" s="24">
        <v>4</v>
      </c>
      <c r="G42" s="43">
        <v>3.73</v>
      </c>
      <c r="H42" s="43">
        <v>1.1872959999999999</v>
      </c>
      <c r="I42" s="26">
        <v>9</v>
      </c>
      <c r="J42" s="26">
        <v>4.5</v>
      </c>
      <c r="K42" s="27">
        <v>2149299.7760000001</v>
      </c>
      <c r="L42" s="27">
        <v>5066961.1610000003</v>
      </c>
      <c r="M42" s="28">
        <v>1.1071530000000001</v>
      </c>
      <c r="N42" s="29">
        <v>10.097239</v>
      </c>
      <c r="O42" s="25">
        <v>0.76</v>
      </c>
      <c r="P42" s="35">
        <v>63.617251000000003</v>
      </c>
      <c r="Q42" s="44"/>
      <c r="R42" s="44" t="s">
        <v>109</v>
      </c>
      <c r="S42" s="44" t="s">
        <v>52</v>
      </c>
      <c r="T42" s="44" t="s">
        <v>389</v>
      </c>
      <c r="X42" s="38" t="s">
        <v>32</v>
      </c>
      <c r="Y42">
        <v>7</v>
      </c>
    </row>
    <row r="43" spans="1:25" ht="14.25" customHeight="1">
      <c r="A43" s="48">
        <v>260</v>
      </c>
      <c r="B43" s="24" t="s">
        <v>26</v>
      </c>
      <c r="C43" s="24" t="s">
        <v>357</v>
      </c>
      <c r="D43" s="25" t="s">
        <v>326</v>
      </c>
      <c r="E43" s="24">
        <v>12</v>
      </c>
      <c r="F43" s="24">
        <v>5</v>
      </c>
      <c r="G43" s="43">
        <v>1.1299999999999999</v>
      </c>
      <c r="H43" s="43">
        <v>0.35969000000000001</v>
      </c>
      <c r="I43" s="26">
        <v>9</v>
      </c>
      <c r="J43" s="26">
        <v>4.5</v>
      </c>
      <c r="K43" s="27">
        <v>2149304.736</v>
      </c>
      <c r="L43" s="27">
        <v>5066966.2709999997</v>
      </c>
      <c r="M43" s="28">
        <v>0.10161199999999999</v>
      </c>
      <c r="N43" s="29">
        <v>0.92670600000000003</v>
      </c>
      <c r="O43" s="25">
        <v>0.76</v>
      </c>
      <c r="P43" s="35">
        <v>63.617251000000003</v>
      </c>
      <c r="Q43" s="44"/>
      <c r="R43" s="44" t="s">
        <v>109</v>
      </c>
      <c r="S43" s="44" t="s">
        <v>52</v>
      </c>
      <c r="T43" s="44" t="s">
        <v>389</v>
      </c>
      <c r="X43" s="38" t="s">
        <v>132</v>
      </c>
      <c r="Y43">
        <v>4</v>
      </c>
    </row>
    <row r="44" spans="1:25" ht="14.25" customHeight="1">
      <c r="A44" s="48">
        <v>261</v>
      </c>
      <c r="B44" s="24" t="s">
        <v>38</v>
      </c>
      <c r="C44" s="24" t="s">
        <v>365</v>
      </c>
      <c r="D44" s="25" t="s">
        <v>39</v>
      </c>
      <c r="E44" s="24">
        <v>12</v>
      </c>
      <c r="F44" s="24">
        <v>6</v>
      </c>
      <c r="G44" s="43">
        <v>1.04</v>
      </c>
      <c r="H44" s="43">
        <v>0.331042</v>
      </c>
      <c r="I44" s="26">
        <v>9</v>
      </c>
      <c r="J44" s="26">
        <v>4.5</v>
      </c>
      <c r="K44" s="27">
        <v>2149298.71</v>
      </c>
      <c r="L44" s="27">
        <v>5066977.8329999996</v>
      </c>
      <c r="M44" s="28">
        <v>8.6070999999999995E-2</v>
      </c>
      <c r="N44" s="29">
        <v>0.78496699999999997</v>
      </c>
      <c r="O44" s="25">
        <v>0.76</v>
      </c>
      <c r="P44" s="35">
        <v>63.617251000000003</v>
      </c>
      <c r="Q44" s="44"/>
      <c r="R44" s="44" t="s">
        <v>109</v>
      </c>
      <c r="S44" s="44" t="s">
        <v>52</v>
      </c>
      <c r="T44" s="44" t="s">
        <v>389</v>
      </c>
      <c r="X44" s="38" t="s">
        <v>50</v>
      </c>
      <c r="Y44">
        <v>2</v>
      </c>
    </row>
    <row r="45" spans="1:25" ht="14.25" customHeight="1">
      <c r="A45" s="48">
        <v>263</v>
      </c>
      <c r="B45" s="24" t="s">
        <v>116</v>
      </c>
      <c r="C45" s="24" t="s">
        <v>364</v>
      </c>
      <c r="D45" s="25" t="s">
        <v>89</v>
      </c>
      <c r="E45" s="24">
        <v>5</v>
      </c>
      <c r="F45" s="24">
        <v>2</v>
      </c>
      <c r="G45" s="43">
        <v>0.36</v>
      </c>
      <c r="H45" s="43">
        <v>0.114592</v>
      </c>
      <c r="I45" s="26">
        <v>4</v>
      </c>
      <c r="J45" s="26">
        <v>2</v>
      </c>
      <c r="K45" s="27">
        <v>2149306.9789999998</v>
      </c>
      <c r="L45" s="27">
        <v>5066989.3899999997</v>
      </c>
      <c r="M45" s="28">
        <v>1.0312999999999999E-2</v>
      </c>
      <c r="N45" s="29">
        <v>3.9190000000000003E-2</v>
      </c>
      <c r="O45" s="25">
        <v>0.76</v>
      </c>
      <c r="P45" s="35">
        <v>12.566371</v>
      </c>
      <c r="Q45" s="44"/>
      <c r="R45" s="44" t="s">
        <v>109</v>
      </c>
      <c r="S45" s="44" t="s">
        <v>52</v>
      </c>
      <c r="T45" s="44" t="s">
        <v>389</v>
      </c>
      <c r="X45" s="38" t="s">
        <v>264</v>
      </c>
    </row>
    <row r="46" spans="1:25" ht="14.25" customHeight="1">
      <c r="A46" s="48">
        <v>264</v>
      </c>
      <c r="B46" s="24" t="s">
        <v>112</v>
      </c>
      <c r="C46" s="24" t="s">
        <v>366</v>
      </c>
      <c r="D46" s="25" t="s">
        <v>113</v>
      </c>
      <c r="E46" s="24">
        <v>9</v>
      </c>
      <c r="F46" s="24">
        <v>2</v>
      </c>
      <c r="G46" s="43">
        <v>0.71</v>
      </c>
      <c r="H46" s="43">
        <v>0.22600000000000001</v>
      </c>
      <c r="I46" s="26">
        <v>12</v>
      </c>
      <c r="J46" s="26">
        <v>6</v>
      </c>
      <c r="K46" s="27">
        <v>2149310.824</v>
      </c>
      <c r="L46" s="27">
        <v>5066990.6449999996</v>
      </c>
      <c r="M46" s="28">
        <v>4.0114999999999998E-2</v>
      </c>
      <c r="N46" s="29">
        <v>0.27438699999999999</v>
      </c>
      <c r="O46" s="25">
        <v>0.76</v>
      </c>
      <c r="P46" s="35">
        <v>113.097336</v>
      </c>
      <c r="Q46" s="44"/>
      <c r="R46" s="44" t="s">
        <v>109</v>
      </c>
      <c r="S46" s="44" t="s">
        <v>52</v>
      </c>
      <c r="T46" s="44" t="s">
        <v>389</v>
      </c>
      <c r="X46" s="38" t="s">
        <v>274</v>
      </c>
      <c r="Y46">
        <v>234</v>
      </c>
    </row>
    <row r="47" spans="1:25" ht="14.25" customHeight="1">
      <c r="A47" s="48">
        <v>267</v>
      </c>
      <c r="B47" s="24" t="s">
        <v>30</v>
      </c>
      <c r="C47" s="24" t="s">
        <v>349</v>
      </c>
      <c r="D47" s="25" t="s">
        <v>31</v>
      </c>
      <c r="E47" s="24">
        <v>12</v>
      </c>
      <c r="F47" s="24">
        <v>7</v>
      </c>
      <c r="G47" s="43">
        <v>2.64</v>
      </c>
      <c r="H47" s="43">
        <v>0.84033800000000003</v>
      </c>
      <c r="I47" s="26">
        <v>9</v>
      </c>
      <c r="J47" s="26">
        <v>4.5</v>
      </c>
      <c r="K47" s="27">
        <v>2149290.0410000002</v>
      </c>
      <c r="L47" s="27">
        <v>5066933.2070000004</v>
      </c>
      <c r="M47" s="28">
        <v>0.55462299999999998</v>
      </c>
      <c r="N47" s="29">
        <v>5.0581630000000004</v>
      </c>
      <c r="O47" s="25">
        <v>0.76</v>
      </c>
      <c r="P47" s="35">
        <v>63.617251000000003</v>
      </c>
      <c r="Q47" s="44"/>
      <c r="R47" s="44" t="s">
        <v>109</v>
      </c>
      <c r="S47" s="44" t="s">
        <v>52</v>
      </c>
      <c r="T47" s="44" t="s">
        <v>389</v>
      </c>
    </row>
    <row r="48" spans="1:25" ht="14.25" customHeight="1">
      <c r="A48" s="48">
        <v>268</v>
      </c>
      <c r="B48" s="24" t="s">
        <v>384</v>
      </c>
      <c r="C48" s="24" t="s">
        <v>385</v>
      </c>
      <c r="D48" s="25" t="s">
        <v>386</v>
      </c>
      <c r="E48" s="24">
        <v>18</v>
      </c>
      <c r="F48" s="24">
        <v>7</v>
      </c>
      <c r="G48" s="43">
        <v>1.83</v>
      </c>
      <c r="H48" s="43">
        <v>0.582507</v>
      </c>
      <c r="I48" s="26">
        <v>10</v>
      </c>
      <c r="J48" s="26">
        <v>5</v>
      </c>
      <c r="K48" s="27">
        <v>2149302.3709999998</v>
      </c>
      <c r="L48" s="27">
        <v>5066928.9709999999</v>
      </c>
      <c r="M48" s="28">
        <v>0.26649699999999998</v>
      </c>
      <c r="N48" s="29">
        <v>3.6456789999999999</v>
      </c>
      <c r="O48" s="25">
        <v>0.76</v>
      </c>
      <c r="P48" s="35">
        <v>78.539816000000002</v>
      </c>
      <c r="Q48" s="44"/>
      <c r="R48" s="44" t="s">
        <v>109</v>
      </c>
      <c r="S48" s="44" t="s">
        <v>52</v>
      </c>
      <c r="T48" s="44" t="s">
        <v>389</v>
      </c>
    </row>
    <row r="49" spans="1:20" ht="14.25" customHeight="1">
      <c r="A49" s="48">
        <v>269</v>
      </c>
      <c r="B49" s="24" t="s">
        <v>384</v>
      </c>
      <c r="C49" s="24" t="s">
        <v>385</v>
      </c>
      <c r="D49" s="25" t="s">
        <v>386</v>
      </c>
      <c r="E49" s="24">
        <v>15</v>
      </c>
      <c r="F49" s="24">
        <v>8</v>
      </c>
      <c r="G49" s="43">
        <v>0.77</v>
      </c>
      <c r="H49" s="43">
        <v>0.24509900000000001</v>
      </c>
      <c r="I49" s="26">
        <v>10</v>
      </c>
      <c r="J49" s="26">
        <v>5</v>
      </c>
      <c r="K49" s="27">
        <v>2149304.548</v>
      </c>
      <c r="L49" s="27">
        <v>5066924.6749999998</v>
      </c>
      <c r="M49" s="28">
        <v>4.7181000000000001E-2</v>
      </c>
      <c r="N49" s="29">
        <v>0.53786900000000004</v>
      </c>
      <c r="O49" s="25">
        <v>0.76</v>
      </c>
      <c r="P49" s="35">
        <v>78.539816000000002</v>
      </c>
      <c r="Q49" s="44"/>
      <c r="R49" s="44" t="s">
        <v>109</v>
      </c>
      <c r="S49" s="44" t="s">
        <v>52</v>
      </c>
      <c r="T49" s="44" t="s">
        <v>389</v>
      </c>
    </row>
    <row r="50" spans="1:20" ht="14.25" customHeight="1">
      <c r="A50" s="48">
        <v>272</v>
      </c>
      <c r="B50" s="24" t="s">
        <v>127</v>
      </c>
      <c r="C50" s="24" t="s">
        <v>370</v>
      </c>
      <c r="D50" s="25" t="s">
        <v>95</v>
      </c>
      <c r="E50" s="24">
        <v>10</v>
      </c>
      <c r="F50" s="24">
        <v>3</v>
      </c>
      <c r="G50" s="43">
        <v>0.53</v>
      </c>
      <c r="H50" s="43">
        <v>0.16870399999999999</v>
      </c>
      <c r="I50" s="26">
        <v>8</v>
      </c>
      <c r="J50" s="26">
        <v>4</v>
      </c>
      <c r="K50" s="27">
        <v>2149312.656</v>
      </c>
      <c r="L50" s="27">
        <v>5066918.4289999995</v>
      </c>
      <c r="M50" s="28">
        <v>2.2353000000000001E-2</v>
      </c>
      <c r="N50" s="29">
        <v>0.16988500000000001</v>
      </c>
      <c r="O50" s="25">
        <v>0.76</v>
      </c>
      <c r="P50" s="35">
        <v>50.265481999999999</v>
      </c>
      <c r="Q50" s="44"/>
      <c r="R50" s="44" t="s">
        <v>109</v>
      </c>
      <c r="S50" s="44" t="s">
        <v>52</v>
      </c>
      <c r="T50" s="44" t="s">
        <v>389</v>
      </c>
    </row>
    <row r="51" spans="1:20" ht="14.25" customHeight="1">
      <c r="A51" s="48">
        <v>273</v>
      </c>
      <c r="B51" s="24" t="s">
        <v>128</v>
      </c>
      <c r="C51" s="24" t="s">
        <v>339</v>
      </c>
      <c r="D51" s="25" t="s">
        <v>53</v>
      </c>
      <c r="E51" s="24">
        <v>10</v>
      </c>
      <c r="F51" s="24">
        <v>3</v>
      </c>
      <c r="G51" s="43">
        <v>0.4</v>
      </c>
      <c r="H51" s="43">
        <v>0.12732399999999999</v>
      </c>
      <c r="I51" s="26">
        <v>10</v>
      </c>
      <c r="J51" s="26">
        <v>5</v>
      </c>
      <c r="K51" s="27">
        <v>2149319.5929999999</v>
      </c>
      <c r="L51" s="27">
        <v>5066919.4280000003</v>
      </c>
      <c r="M51" s="28">
        <v>1.2732E-2</v>
      </c>
      <c r="N51" s="29">
        <v>9.6766000000000005E-2</v>
      </c>
      <c r="O51" s="25">
        <v>0.76</v>
      </c>
      <c r="P51" s="35">
        <v>78.539816000000002</v>
      </c>
      <c r="Q51" s="44"/>
      <c r="R51" s="44" t="s">
        <v>109</v>
      </c>
      <c r="S51" s="44" t="s">
        <v>52</v>
      </c>
      <c r="T51" s="44" t="s">
        <v>389</v>
      </c>
    </row>
    <row r="52" spans="1:20" ht="14.25" customHeight="1">
      <c r="A52" s="48">
        <v>279</v>
      </c>
      <c r="B52" s="24" t="s">
        <v>26</v>
      </c>
      <c r="C52" s="24" t="s">
        <v>357</v>
      </c>
      <c r="D52" s="25" t="s">
        <v>326</v>
      </c>
      <c r="E52" s="24">
        <v>12</v>
      </c>
      <c r="F52" s="24">
        <v>4</v>
      </c>
      <c r="G52" s="43">
        <v>0.92</v>
      </c>
      <c r="H52" s="43">
        <v>0.29284500000000002</v>
      </c>
      <c r="I52" s="26">
        <v>10</v>
      </c>
      <c r="J52" s="26">
        <v>5</v>
      </c>
      <c r="K52" s="27">
        <v>2149337.2930000001</v>
      </c>
      <c r="L52" s="27">
        <v>5066917.7819999997</v>
      </c>
      <c r="M52" s="28">
        <v>6.7353999999999997E-2</v>
      </c>
      <c r="N52" s="29">
        <v>0.61427200000000004</v>
      </c>
      <c r="O52" s="25">
        <v>0.76</v>
      </c>
      <c r="P52" s="35">
        <v>78.539816000000002</v>
      </c>
      <c r="Q52" s="44"/>
      <c r="R52" s="44" t="s">
        <v>109</v>
      </c>
      <c r="S52" s="44" t="s">
        <v>52</v>
      </c>
      <c r="T52" s="44" t="s">
        <v>389</v>
      </c>
    </row>
    <row r="53" spans="1:20" ht="14.25" customHeight="1">
      <c r="A53" s="48">
        <v>280</v>
      </c>
      <c r="B53" s="24" t="s">
        <v>26</v>
      </c>
      <c r="C53" s="24" t="s">
        <v>357</v>
      </c>
      <c r="D53" s="25" t="s">
        <v>326</v>
      </c>
      <c r="E53" s="24">
        <v>12</v>
      </c>
      <c r="F53" s="24">
        <v>4</v>
      </c>
      <c r="G53" s="43">
        <v>1.06</v>
      </c>
      <c r="H53" s="43">
        <v>0.33740799999999999</v>
      </c>
      <c r="I53" s="26">
        <v>10</v>
      </c>
      <c r="J53" s="26">
        <v>5</v>
      </c>
      <c r="K53" s="27">
        <v>2149340.25</v>
      </c>
      <c r="L53" s="27">
        <v>5066918.9890000001</v>
      </c>
      <c r="M53" s="28">
        <v>8.9413000000000006E-2</v>
      </c>
      <c r="N53" s="29">
        <v>0.81544899999999998</v>
      </c>
      <c r="O53" s="25">
        <v>0.76</v>
      </c>
      <c r="P53" s="35">
        <v>78.539816000000002</v>
      </c>
      <c r="Q53" s="44"/>
      <c r="R53" s="44" t="s">
        <v>109</v>
      </c>
      <c r="S53" s="44" t="s">
        <v>52</v>
      </c>
      <c r="T53" s="44" t="s">
        <v>389</v>
      </c>
    </row>
    <row r="54" spans="1:20" ht="14.25" customHeight="1">
      <c r="A54" s="48">
        <v>281</v>
      </c>
      <c r="B54" s="24" t="s">
        <v>26</v>
      </c>
      <c r="C54" s="24" t="s">
        <v>357</v>
      </c>
      <c r="D54" s="25" t="s">
        <v>326</v>
      </c>
      <c r="E54" s="24">
        <v>12</v>
      </c>
      <c r="F54" s="24">
        <v>5</v>
      </c>
      <c r="G54" s="43">
        <v>0.75</v>
      </c>
      <c r="H54" s="43">
        <v>0.238732</v>
      </c>
      <c r="I54" s="26">
        <v>12</v>
      </c>
      <c r="J54" s="26">
        <v>6</v>
      </c>
      <c r="K54" s="27">
        <v>2149340.6179999998</v>
      </c>
      <c r="L54" s="27">
        <v>5066919.9469999997</v>
      </c>
      <c r="M54" s="28">
        <v>4.4762000000000003E-2</v>
      </c>
      <c r="N54" s="29">
        <v>0.40823199999999998</v>
      </c>
      <c r="O54" s="25">
        <v>0.76</v>
      </c>
      <c r="P54" s="35">
        <v>113.097336</v>
      </c>
      <c r="Q54" s="44"/>
      <c r="R54" s="44" t="s">
        <v>109</v>
      </c>
      <c r="S54" s="44" t="s">
        <v>52</v>
      </c>
      <c r="T54" s="44" t="s">
        <v>389</v>
      </c>
    </row>
    <row r="55" spans="1:20" ht="14.25" customHeight="1">
      <c r="A55" s="48">
        <v>282</v>
      </c>
      <c r="B55" s="24" t="s">
        <v>26</v>
      </c>
      <c r="C55" s="24" t="s">
        <v>357</v>
      </c>
      <c r="D55" s="25" t="s">
        <v>326</v>
      </c>
      <c r="E55" s="24">
        <v>12</v>
      </c>
      <c r="F55" s="24">
        <v>4</v>
      </c>
      <c r="G55" s="43">
        <v>0.77</v>
      </c>
      <c r="H55" s="43">
        <v>0.24509900000000001</v>
      </c>
      <c r="I55" s="26">
        <v>11</v>
      </c>
      <c r="J55" s="26">
        <v>5.5</v>
      </c>
      <c r="K55" s="27">
        <v>2149342.0249999999</v>
      </c>
      <c r="L55" s="27">
        <v>5066920.8710000003</v>
      </c>
      <c r="M55" s="28">
        <v>4.7181000000000001E-2</v>
      </c>
      <c r="N55" s="29">
        <v>0.43029499999999998</v>
      </c>
      <c r="O55" s="25">
        <v>0.76</v>
      </c>
      <c r="P55" s="35">
        <v>95.033178000000007</v>
      </c>
      <c r="Q55" s="44"/>
      <c r="R55" s="44" t="s">
        <v>109</v>
      </c>
      <c r="S55" s="44" t="s">
        <v>52</v>
      </c>
      <c r="T55" s="44" t="s">
        <v>389</v>
      </c>
    </row>
    <row r="56" spans="1:20" ht="14.25" customHeight="1">
      <c r="A56" s="48">
        <v>283</v>
      </c>
      <c r="B56" s="24" t="s">
        <v>26</v>
      </c>
      <c r="C56" s="24" t="s">
        <v>357</v>
      </c>
      <c r="D56" s="25" t="s">
        <v>326</v>
      </c>
      <c r="E56" s="24">
        <v>12</v>
      </c>
      <c r="F56" s="24">
        <v>8</v>
      </c>
      <c r="G56" s="43">
        <v>1.2</v>
      </c>
      <c r="H56" s="43">
        <v>0.38197199999999998</v>
      </c>
      <c r="I56" s="26">
        <v>10</v>
      </c>
      <c r="J56" s="26">
        <v>5</v>
      </c>
      <c r="K56" s="27">
        <v>2149342.7969999998</v>
      </c>
      <c r="L56" s="27">
        <v>5066921.3899999997</v>
      </c>
      <c r="M56" s="28">
        <v>0.114592</v>
      </c>
      <c r="N56" s="29">
        <v>1.045075</v>
      </c>
      <c r="O56" s="25">
        <v>0.76</v>
      </c>
      <c r="P56" s="35">
        <v>78.539816000000002</v>
      </c>
      <c r="Q56" s="44"/>
      <c r="R56" s="44" t="s">
        <v>109</v>
      </c>
      <c r="S56" s="44" t="s">
        <v>52</v>
      </c>
      <c r="T56" s="44" t="s">
        <v>389</v>
      </c>
    </row>
    <row r="57" spans="1:20" ht="14.25" customHeight="1">
      <c r="A57" s="48">
        <v>284</v>
      </c>
      <c r="B57" s="24" t="s">
        <v>60</v>
      </c>
      <c r="C57" s="24" t="s">
        <v>398</v>
      </c>
      <c r="D57" s="25" t="s">
        <v>398</v>
      </c>
      <c r="E57" s="24">
        <v>12</v>
      </c>
      <c r="F57" s="24">
        <v>3</v>
      </c>
      <c r="G57" s="43">
        <v>0.85</v>
      </c>
      <c r="H57" s="43">
        <v>0.270563</v>
      </c>
      <c r="I57" s="26">
        <v>0</v>
      </c>
      <c r="J57" s="26">
        <v>0</v>
      </c>
      <c r="K57" s="27">
        <v>2149344.3810000001</v>
      </c>
      <c r="L57" s="27">
        <v>5066920.818</v>
      </c>
      <c r="M57" s="28">
        <v>5.7494999999999997E-2</v>
      </c>
      <c r="N57" s="29">
        <v>0.52435200000000004</v>
      </c>
      <c r="O57" s="25">
        <v>0.76</v>
      </c>
      <c r="P57" s="35">
        <v>0</v>
      </c>
      <c r="Q57" s="44"/>
      <c r="R57" s="44" t="s">
        <v>109</v>
      </c>
      <c r="S57" s="44" t="s">
        <v>52</v>
      </c>
      <c r="T57" s="44" t="s">
        <v>324</v>
      </c>
    </row>
    <row r="58" spans="1:20" ht="14.25" customHeight="1">
      <c r="A58" s="48">
        <v>285</v>
      </c>
      <c r="B58" s="24" t="s">
        <v>60</v>
      </c>
      <c r="C58" s="24" t="s">
        <v>398</v>
      </c>
      <c r="D58" s="25" t="s">
        <v>398</v>
      </c>
      <c r="E58" s="24">
        <v>12</v>
      </c>
      <c r="F58" s="24">
        <v>3</v>
      </c>
      <c r="G58" s="43">
        <v>0.81</v>
      </c>
      <c r="H58" s="43">
        <v>0.25783099999999998</v>
      </c>
      <c r="I58" s="26">
        <v>0</v>
      </c>
      <c r="J58" s="26">
        <v>0</v>
      </c>
      <c r="K58" s="27">
        <v>2149346.571</v>
      </c>
      <c r="L58" s="27">
        <v>5066918.9369999999</v>
      </c>
      <c r="M58" s="28">
        <v>5.2211E-2</v>
      </c>
      <c r="N58" s="29">
        <v>0.47616199999999997</v>
      </c>
      <c r="O58" s="25">
        <v>0.76</v>
      </c>
      <c r="P58" s="35">
        <v>0</v>
      </c>
      <c r="Q58" s="44"/>
      <c r="R58" s="44" t="s">
        <v>109</v>
      </c>
      <c r="S58" s="44" t="s">
        <v>52</v>
      </c>
      <c r="T58" s="44" t="s">
        <v>324</v>
      </c>
    </row>
    <row r="59" spans="1:20" ht="14.25" customHeight="1">
      <c r="A59" s="48">
        <v>286</v>
      </c>
      <c r="B59" s="24" t="s">
        <v>50</v>
      </c>
      <c r="C59" s="24" t="s">
        <v>373</v>
      </c>
      <c r="D59" s="25" t="s">
        <v>326</v>
      </c>
      <c r="E59" s="24">
        <v>12</v>
      </c>
      <c r="F59" s="24">
        <v>3</v>
      </c>
      <c r="G59" s="43">
        <v>1.6</v>
      </c>
      <c r="H59" s="43">
        <v>0.50929599999999997</v>
      </c>
      <c r="I59" s="26">
        <v>10</v>
      </c>
      <c r="J59" s="26">
        <v>5</v>
      </c>
      <c r="K59" s="27">
        <v>2149344.6630000002</v>
      </c>
      <c r="L59" s="27">
        <v>5066926.3499999996</v>
      </c>
      <c r="M59" s="28">
        <v>0.20371800000000001</v>
      </c>
      <c r="N59" s="29">
        <v>1.8579110000000001</v>
      </c>
      <c r="O59" s="25">
        <v>0.76</v>
      </c>
      <c r="P59" s="35">
        <v>78.539816000000002</v>
      </c>
      <c r="Q59" s="44"/>
      <c r="R59" s="44" t="s">
        <v>109</v>
      </c>
      <c r="S59" s="44" t="s">
        <v>52</v>
      </c>
      <c r="T59" s="44" t="s">
        <v>389</v>
      </c>
    </row>
    <row r="60" spans="1:20" ht="14.25" customHeight="1">
      <c r="A60" s="48">
        <v>288</v>
      </c>
      <c r="B60" s="24" t="s">
        <v>60</v>
      </c>
      <c r="C60" s="24" t="s">
        <v>398</v>
      </c>
      <c r="D60" s="25" t="s">
        <v>398</v>
      </c>
      <c r="E60" s="24">
        <v>12</v>
      </c>
      <c r="F60" s="24">
        <v>2</v>
      </c>
      <c r="G60" s="43">
        <v>1</v>
      </c>
      <c r="H60" s="43">
        <v>0.31830999999999998</v>
      </c>
      <c r="I60" s="26">
        <v>0</v>
      </c>
      <c r="J60" s="26">
        <v>0</v>
      </c>
      <c r="K60" s="27">
        <v>2149356.3110000002</v>
      </c>
      <c r="L60" s="27">
        <v>5066926.5420000004</v>
      </c>
      <c r="M60" s="28">
        <v>7.9576999999999995E-2</v>
      </c>
      <c r="N60" s="29">
        <v>0.72574700000000003</v>
      </c>
      <c r="O60" s="25">
        <v>0.76</v>
      </c>
      <c r="P60" s="35">
        <v>0</v>
      </c>
      <c r="Q60" s="44"/>
      <c r="R60" s="44" t="s">
        <v>109</v>
      </c>
      <c r="S60" s="44" t="s">
        <v>52</v>
      </c>
      <c r="T60" s="44" t="s">
        <v>324</v>
      </c>
    </row>
    <row r="61" spans="1:20" ht="14.25" customHeight="1">
      <c r="A61" s="48">
        <v>289</v>
      </c>
      <c r="B61" s="24" t="s">
        <v>60</v>
      </c>
      <c r="C61" s="24" t="s">
        <v>398</v>
      </c>
      <c r="D61" s="25" t="s">
        <v>398</v>
      </c>
      <c r="E61" s="24">
        <v>12</v>
      </c>
      <c r="F61" s="24">
        <v>2</v>
      </c>
      <c r="G61" s="43">
        <v>0.82</v>
      </c>
      <c r="H61" s="43">
        <v>0.26101400000000002</v>
      </c>
      <c r="I61" s="26">
        <v>0</v>
      </c>
      <c r="J61" s="26">
        <v>0</v>
      </c>
      <c r="K61" s="27">
        <v>2149356.0389999999</v>
      </c>
      <c r="L61" s="27">
        <v>5066921.4220000003</v>
      </c>
      <c r="M61" s="28">
        <v>5.3508E-2</v>
      </c>
      <c r="N61" s="29">
        <v>0.48799199999999998</v>
      </c>
      <c r="O61" s="25">
        <v>0.76</v>
      </c>
      <c r="P61" s="35">
        <v>0</v>
      </c>
      <c r="Q61" s="44"/>
      <c r="R61" s="44" t="s">
        <v>109</v>
      </c>
      <c r="S61" s="44" t="s">
        <v>52</v>
      </c>
      <c r="T61" s="44" t="s">
        <v>324</v>
      </c>
    </row>
    <row r="62" spans="1:20" ht="14.25" customHeight="1">
      <c r="A62" s="48">
        <v>290</v>
      </c>
      <c r="B62" s="24" t="s">
        <v>60</v>
      </c>
      <c r="C62" s="24" t="s">
        <v>398</v>
      </c>
      <c r="D62" s="25" t="s">
        <v>398</v>
      </c>
      <c r="E62" s="24">
        <v>15</v>
      </c>
      <c r="F62" s="24">
        <v>2</v>
      </c>
      <c r="G62" s="43">
        <v>1.07</v>
      </c>
      <c r="H62" s="43">
        <v>0.34059200000000001</v>
      </c>
      <c r="I62" s="26">
        <v>0</v>
      </c>
      <c r="J62" s="26">
        <v>0</v>
      </c>
      <c r="K62" s="27">
        <v>2149356.7969999998</v>
      </c>
      <c r="L62" s="27">
        <v>5066915.51</v>
      </c>
      <c r="M62" s="28">
        <v>9.1107999999999995E-2</v>
      </c>
      <c r="N62" s="29">
        <v>1.0386340000000001</v>
      </c>
      <c r="O62" s="25">
        <v>0.76</v>
      </c>
      <c r="P62" s="35">
        <v>0</v>
      </c>
      <c r="Q62" s="44"/>
      <c r="R62" s="44" t="s">
        <v>109</v>
      </c>
      <c r="S62" s="44" t="s">
        <v>52</v>
      </c>
      <c r="T62" s="44" t="s">
        <v>324</v>
      </c>
    </row>
    <row r="63" spans="1:20" ht="14.25" customHeight="1">
      <c r="A63" s="48">
        <v>329</v>
      </c>
      <c r="B63" s="24" t="s">
        <v>135</v>
      </c>
      <c r="C63" s="24" t="s">
        <v>350</v>
      </c>
      <c r="D63" s="25" t="s">
        <v>42</v>
      </c>
      <c r="E63" s="24">
        <v>12</v>
      </c>
      <c r="F63" s="24">
        <v>4</v>
      </c>
      <c r="G63" s="43">
        <v>0.74</v>
      </c>
      <c r="H63" s="43">
        <v>0.23554900000000001</v>
      </c>
      <c r="I63" s="26">
        <v>7</v>
      </c>
      <c r="J63" s="26">
        <v>3.5</v>
      </c>
      <c r="K63" s="27">
        <v>2149357.8939999999</v>
      </c>
      <c r="L63" s="27">
        <v>5066943.1119999997</v>
      </c>
      <c r="M63" s="28">
        <v>4.3576999999999998E-2</v>
      </c>
      <c r="N63" s="29">
        <v>0.39741900000000002</v>
      </c>
      <c r="O63" s="25">
        <v>0.76</v>
      </c>
      <c r="P63" s="35">
        <v>38.48451</v>
      </c>
      <c r="Q63" s="44"/>
      <c r="R63" s="44" t="s">
        <v>109</v>
      </c>
      <c r="S63" s="44" t="s">
        <v>52</v>
      </c>
      <c r="T63" s="44" t="s">
        <v>389</v>
      </c>
    </row>
    <row r="64" spans="1:20" ht="14.25" customHeight="1">
      <c r="A64" s="48">
        <v>335</v>
      </c>
      <c r="B64" s="24" t="s">
        <v>110</v>
      </c>
      <c r="C64" s="24" t="s">
        <v>354</v>
      </c>
      <c r="D64" s="25" t="s">
        <v>42</v>
      </c>
      <c r="E64" s="24">
        <v>12</v>
      </c>
      <c r="F64" s="24">
        <v>4</v>
      </c>
      <c r="G64" s="43">
        <v>0.97</v>
      </c>
      <c r="H64" s="43">
        <v>0.30876100000000001</v>
      </c>
      <c r="I64" s="26">
        <v>12</v>
      </c>
      <c r="J64" s="26">
        <v>6</v>
      </c>
      <c r="K64" s="27">
        <v>2149362.5</v>
      </c>
      <c r="L64" s="27">
        <v>5066955.7640000004</v>
      </c>
      <c r="M64" s="28">
        <v>7.4873999999999996E-2</v>
      </c>
      <c r="N64" s="29">
        <v>0.68285499999999999</v>
      </c>
      <c r="O64" s="25">
        <v>0.76</v>
      </c>
      <c r="P64" s="35">
        <v>113.097336</v>
      </c>
      <c r="Q64" s="44"/>
      <c r="R64" s="44" t="s">
        <v>109</v>
      </c>
      <c r="S64" s="44" t="s">
        <v>52</v>
      </c>
      <c r="T64" s="44" t="s">
        <v>389</v>
      </c>
    </row>
    <row r="65" spans="1:20" ht="14.25" customHeight="1">
      <c r="A65" s="48">
        <v>375</v>
      </c>
      <c r="B65" s="24" t="s">
        <v>26</v>
      </c>
      <c r="C65" s="24" t="s">
        <v>357</v>
      </c>
      <c r="D65" s="25" t="s">
        <v>326</v>
      </c>
      <c r="E65" s="24">
        <v>12</v>
      </c>
      <c r="F65" s="24">
        <v>5</v>
      </c>
      <c r="G65" s="43">
        <v>2.08</v>
      </c>
      <c r="H65" s="43">
        <v>0.66208500000000003</v>
      </c>
      <c r="I65" s="26">
        <v>8</v>
      </c>
      <c r="J65" s="26">
        <v>4</v>
      </c>
      <c r="K65" s="27">
        <v>2149337.5789999999</v>
      </c>
      <c r="L65" s="27">
        <v>5066961.9239999996</v>
      </c>
      <c r="M65" s="28">
        <v>0.34428399999999998</v>
      </c>
      <c r="N65" s="29">
        <v>3.1398700000000002</v>
      </c>
      <c r="O65" s="25">
        <v>0.76</v>
      </c>
      <c r="P65" s="35">
        <v>50.265481999999999</v>
      </c>
      <c r="Q65" s="44"/>
      <c r="R65" s="44" t="s">
        <v>109</v>
      </c>
      <c r="S65" s="44" t="s">
        <v>52</v>
      </c>
      <c r="T65" s="44" t="s">
        <v>389</v>
      </c>
    </row>
    <row r="66" spans="1:20" ht="14.25" customHeight="1">
      <c r="A66" s="48">
        <v>379</v>
      </c>
      <c r="B66" s="24" t="s">
        <v>384</v>
      </c>
      <c r="C66" s="24" t="s">
        <v>385</v>
      </c>
      <c r="D66" s="25" t="s">
        <v>386</v>
      </c>
      <c r="E66" s="24">
        <v>10</v>
      </c>
      <c r="F66" s="24">
        <v>3</v>
      </c>
      <c r="G66" s="43">
        <v>0.5</v>
      </c>
      <c r="H66" s="43">
        <v>0.15915499999999999</v>
      </c>
      <c r="I66" s="26">
        <v>7</v>
      </c>
      <c r="J66" s="26">
        <v>3.5</v>
      </c>
      <c r="K66" s="27">
        <v>2149326.52</v>
      </c>
      <c r="L66" s="27">
        <v>5066979.1919999998</v>
      </c>
      <c r="M66" s="28">
        <v>1.9893999999999998E-2</v>
      </c>
      <c r="N66" s="29">
        <v>0.151197</v>
      </c>
      <c r="O66" s="25">
        <v>0.76</v>
      </c>
      <c r="P66" s="35">
        <v>38.48451</v>
      </c>
      <c r="Q66" s="44"/>
      <c r="R66" s="44" t="s">
        <v>109</v>
      </c>
      <c r="S66" s="44" t="s">
        <v>52</v>
      </c>
      <c r="T66" s="44" t="s">
        <v>389</v>
      </c>
    </row>
    <row r="67" spans="1:20" ht="14.25" customHeight="1">
      <c r="A67" s="48">
        <v>380</v>
      </c>
      <c r="B67" s="24" t="s">
        <v>22</v>
      </c>
      <c r="C67" s="24" t="s">
        <v>345</v>
      </c>
      <c r="D67" s="25" t="s">
        <v>20</v>
      </c>
      <c r="E67" s="24">
        <v>9</v>
      </c>
      <c r="F67" s="24">
        <v>3</v>
      </c>
      <c r="G67" s="43">
        <v>0.5</v>
      </c>
      <c r="H67" s="43">
        <v>0.15915499999999999</v>
      </c>
      <c r="I67" s="26">
        <v>8</v>
      </c>
      <c r="J67" s="26">
        <v>4</v>
      </c>
      <c r="K67" s="27">
        <v>2149325.3119999999</v>
      </c>
      <c r="L67" s="27">
        <v>5066982.8540000003</v>
      </c>
      <c r="M67" s="28">
        <v>1.9893999999999998E-2</v>
      </c>
      <c r="N67" s="29">
        <v>0.136077</v>
      </c>
      <c r="O67" s="25">
        <v>0.76</v>
      </c>
      <c r="P67" s="35">
        <v>50.265481999999999</v>
      </c>
      <c r="Q67" s="44"/>
      <c r="R67" s="44" t="s">
        <v>109</v>
      </c>
      <c r="S67" s="44" t="s">
        <v>52</v>
      </c>
      <c r="T67" s="44" t="s">
        <v>389</v>
      </c>
    </row>
    <row r="68" spans="1:20" ht="14.25" customHeight="1">
      <c r="A68" s="48">
        <v>386</v>
      </c>
      <c r="B68" s="24" t="s">
        <v>35</v>
      </c>
      <c r="C68" s="24" t="s">
        <v>368</v>
      </c>
      <c r="D68" s="25" t="s">
        <v>326</v>
      </c>
      <c r="E68" s="24">
        <v>10</v>
      </c>
      <c r="F68" s="24">
        <v>2</v>
      </c>
      <c r="G68" s="43">
        <v>0.54</v>
      </c>
      <c r="H68" s="43">
        <v>0.17188700000000001</v>
      </c>
      <c r="I68" s="26">
        <v>9</v>
      </c>
      <c r="J68" s="26">
        <v>4.5</v>
      </c>
      <c r="K68" s="27">
        <v>2149351.182</v>
      </c>
      <c r="L68" s="27">
        <v>5066981.9129999997</v>
      </c>
      <c r="M68" s="28">
        <v>2.3205E-2</v>
      </c>
      <c r="N68" s="29">
        <v>0.17635600000000001</v>
      </c>
      <c r="O68" s="25">
        <v>0.76</v>
      </c>
      <c r="P68" s="35">
        <v>63.617251000000003</v>
      </c>
      <c r="Q68" s="44"/>
      <c r="R68" s="44" t="s">
        <v>109</v>
      </c>
      <c r="S68" s="44" t="s">
        <v>52</v>
      </c>
      <c r="T68" s="44" t="s">
        <v>389</v>
      </c>
    </row>
    <row r="69" spans="1:20" ht="14.25" customHeight="1">
      <c r="A69" s="48">
        <v>388</v>
      </c>
      <c r="B69" s="24" t="s">
        <v>60</v>
      </c>
      <c r="C69" s="24" t="s">
        <v>398</v>
      </c>
      <c r="D69" s="25" t="s">
        <v>398</v>
      </c>
      <c r="E69" s="24">
        <v>13</v>
      </c>
      <c r="F69" s="24">
        <v>5</v>
      </c>
      <c r="G69" s="43">
        <v>0.8</v>
      </c>
      <c r="H69" s="43">
        <v>0.25464799999999999</v>
      </c>
      <c r="I69" s="26" t="s">
        <v>398</v>
      </c>
      <c r="J69" s="26">
        <v>0</v>
      </c>
      <c r="K69" s="27">
        <v>2149346.3059999999</v>
      </c>
      <c r="L69" s="27">
        <v>5066965.2019999996</v>
      </c>
      <c r="M69" s="28">
        <v>5.0930000000000003E-2</v>
      </c>
      <c r="N69" s="29">
        <v>0.50318399999999996</v>
      </c>
      <c r="O69" s="25">
        <v>0.76</v>
      </c>
      <c r="P69" s="35">
        <v>0</v>
      </c>
      <c r="Q69" s="44"/>
      <c r="R69" s="44" t="s">
        <v>109</v>
      </c>
      <c r="S69" s="44" t="s">
        <v>52</v>
      </c>
      <c r="T69" s="44" t="s">
        <v>324</v>
      </c>
    </row>
    <row r="70" spans="1:20" ht="14.25" customHeight="1">
      <c r="A70" s="48">
        <v>441</v>
      </c>
      <c r="B70" s="24" t="s">
        <v>107</v>
      </c>
      <c r="C70" s="24" t="s">
        <v>355</v>
      </c>
      <c r="D70" s="25" t="s">
        <v>31</v>
      </c>
      <c r="E70" s="24">
        <v>12</v>
      </c>
      <c r="F70" s="24">
        <v>4</v>
      </c>
      <c r="G70" s="43">
        <v>1.93</v>
      </c>
      <c r="H70" s="43">
        <v>0.61433800000000005</v>
      </c>
      <c r="I70" s="26">
        <v>10</v>
      </c>
      <c r="J70" s="26">
        <v>5</v>
      </c>
      <c r="K70" s="27">
        <v>2149284.3670000001</v>
      </c>
      <c r="L70" s="27">
        <v>5066995.3739999998</v>
      </c>
      <c r="M70" s="28">
        <v>0.29641800000000001</v>
      </c>
      <c r="N70" s="29">
        <v>2.7033330000000002</v>
      </c>
      <c r="O70" s="25">
        <v>0.76</v>
      </c>
      <c r="P70" s="35">
        <v>78.539816000000002</v>
      </c>
      <c r="Q70" s="44"/>
      <c r="R70" s="44" t="s">
        <v>109</v>
      </c>
      <c r="S70" s="44" t="s">
        <v>52</v>
      </c>
      <c r="T70" s="44" t="s">
        <v>389</v>
      </c>
    </row>
    <row r="71" spans="1:20" ht="14.25" customHeight="1">
      <c r="A71" s="48">
        <v>442</v>
      </c>
      <c r="B71" s="24" t="s">
        <v>167</v>
      </c>
      <c r="C71" s="24" t="s">
        <v>362</v>
      </c>
      <c r="D71" s="25" t="s">
        <v>89</v>
      </c>
      <c r="E71" s="24">
        <v>9</v>
      </c>
      <c r="F71" s="24">
        <v>3</v>
      </c>
      <c r="G71" s="43">
        <v>0.34</v>
      </c>
      <c r="H71" s="43">
        <v>0.108225</v>
      </c>
      <c r="I71" s="26">
        <v>7</v>
      </c>
      <c r="J71" s="26">
        <v>3.5</v>
      </c>
      <c r="K71" s="27">
        <v>2149275.8840000001</v>
      </c>
      <c r="L71" s="27">
        <v>5066993.835</v>
      </c>
      <c r="M71" s="28">
        <v>9.1990000000000006E-3</v>
      </c>
      <c r="N71" s="29">
        <v>6.2922000000000006E-2</v>
      </c>
      <c r="O71" s="25">
        <v>0.76</v>
      </c>
      <c r="P71" s="35">
        <v>38.48451</v>
      </c>
      <c r="Q71" s="44"/>
      <c r="R71" s="44" t="s">
        <v>109</v>
      </c>
      <c r="S71" s="44" t="s">
        <v>52</v>
      </c>
      <c r="T71" s="44" t="s">
        <v>389</v>
      </c>
    </row>
    <row r="72" spans="1:20" ht="14.25" customHeight="1">
      <c r="A72" s="48">
        <v>444</v>
      </c>
      <c r="B72" s="24" t="s">
        <v>168</v>
      </c>
      <c r="C72" s="24" t="s">
        <v>347</v>
      </c>
      <c r="D72" s="25" t="s">
        <v>169</v>
      </c>
      <c r="E72" s="24">
        <v>10</v>
      </c>
      <c r="F72" s="24">
        <v>3</v>
      </c>
      <c r="G72" s="43">
        <v>0.9</v>
      </c>
      <c r="H72" s="43">
        <v>0.28647899999999998</v>
      </c>
      <c r="I72" s="26">
        <v>9</v>
      </c>
      <c r="J72" s="26">
        <v>4.5</v>
      </c>
      <c r="K72" s="27">
        <v>2149253.9610000001</v>
      </c>
      <c r="L72" s="27">
        <v>5066983.0010000002</v>
      </c>
      <c r="M72" s="28">
        <v>6.4458000000000001E-2</v>
      </c>
      <c r="N72" s="29">
        <v>0.48987900000000001</v>
      </c>
      <c r="O72" s="25">
        <v>0.76</v>
      </c>
      <c r="P72" s="35">
        <v>63.617251000000003</v>
      </c>
      <c r="Q72" s="44"/>
      <c r="R72" s="44" t="s">
        <v>109</v>
      </c>
      <c r="S72" s="44" t="s">
        <v>52</v>
      </c>
      <c r="T72" s="44" t="s">
        <v>389</v>
      </c>
    </row>
    <row r="73" spans="1:20" ht="14.25" customHeight="1">
      <c r="A73" s="48">
        <v>445</v>
      </c>
      <c r="B73" s="24" t="s">
        <v>110</v>
      </c>
      <c r="C73" s="24" t="s">
        <v>354</v>
      </c>
      <c r="D73" s="25" t="s">
        <v>42</v>
      </c>
      <c r="E73" s="24">
        <v>12</v>
      </c>
      <c r="F73" s="24">
        <v>4</v>
      </c>
      <c r="G73" s="43">
        <v>0.96</v>
      </c>
      <c r="H73" s="43">
        <v>0.30557699999999999</v>
      </c>
      <c r="I73" s="26">
        <v>9</v>
      </c>
      <c r="J73" s="26">
        <v>4.5</v>
      </c>
      <c r="K73" s="27">
        <v>2149290.3730000001</v>
      </c>
      <c r="L73" s="27">
        <v>5067009.6359999999</v>
      </c>
      <c r="M73" s="28">
        <v>7.3339000000000001E-2</v>
      </c>
      <c r="N73" s="29">
        <v>0.668848</v>
      </c>
      <c r="O73" s="25">
        <v>0.76</v>
      </c>
      <c r="P73" s="35">
        <v>63.617251000000003</v>
      </c>
      <c r="Q73" s="44"/>
      <c r="R73" s="44" t="s">
        <v>109</v>
      </c>
      <c r="S73" s="44" t="s">
        <v>52</v>
      </c>
      <c r="T73" s="44" t="s">
        <v>389</v>
      </c>
    </row>
    <row r="74" spans="1:20" ht="14.25" customHeight="1">
      <c r="A74" s="48">
        <v>447</v>
      </c>
      <c r="B74" s="24" t="s">
        <v>26</v>
      </c>
      <c r="C74" s="24" t="s">
        <v>357</v>
      </c>
      <c r="D74" s="25" t="s">
        <v>326</v>
      </c>
      <c r="E74" s="24">
        <v>10</v>
      </c>
      <c r="F74" s="24">
        <v>4</v>
      </c>
      <c r="G74" s="43">
        <v>0.7</v>
      </c>
      <c r="H74" s="43">
        <v>0.22281699999999999</v>
      </c>
      <c r="I74" s="26">
        <v>11</v>
      </c>
      <c r="J74" s="26">
        <v>5.5</v>
      </c>
      <c r="K74" s="27">
        <v>2149273.3670000001</v>
      </c>
      <c r="L74" s="27">
        <v>5067011.1330000004</v>
      </c>
      <c r="M74" s="28">
        <v>3.8993E-2</v>
      </c>
      <c r="N74" s="29">
        <v>0.29634700000000003</v>
      </c>
      <c r="O74" s="25">
        <v>0.76</v>
      </c>
      <c r="P74" s="35">
        <v>95.033178000000007</v>
      </c>
      <c r="Q74" s="44"/>
      <c r="R74" s="44" t="s">
        <v>109</v>
      </c>
      <c r="S74" s="44" t="s">
        <v>52</v>
      </c>
      <c r="T74" s="44" t="s">
        <v>389</v>
      </c>
    </row>
    <row r="75" spans="1:20" ht="14.25" customHeight="1">
      <c r="A75" s="48">
        <v>453</v>
      </c>
      <c r="B75" s="24" t="s">
        <v>92</v>
      </c>
      <c r="C75" s="24" t="s">
        <v>359</v>
      </c>
      <c r="D75" s="25" t="s">
        <v>93</v>
      </c>
      <c r="E75" s="24">
        <v>10</v>
      </c>
      <c r="F75" s="24">
        <v>3</v>
      </c>
      <c r="G75" s="43">
        <v>0.4</v>
      </c>
      <c r="H75" s="43">
        <v>0.12732399999999999</v>
      </c>
      <c r="I75" s="26">
        <v>11</v>
      </c>
      <c r="J75" s="26">
        <v>5.5</v>
      </c>
      <c r="K75" s="27">
        <v>2149258.432</v>
      </c>
      <c r="L75" s="27">
        <v>5067016.4450000003</v>
      </c>
      <c r="M75" s="28">
        <v>1.2732E-2</v>
      </c>
      <c r="N75" s="29">
        <v>9.6766000000000005E-2</v>
      </c>
      <c r="O75" s="25">
        <v>0.76</v>
      </c>
      <c r="P75" s="35">
        <v>95.033178000000007</v>
      </c>
      <c r="Q75" s="44" t="s">
        <v>98</v>
      </c>
      <c r="R75" s="44" t="s">
        <v>109</v>
      </c>
      <c r="S75" s="44" t="s">
        <v>52</v>
      </c>
      <c r="T75" s="44" t="s">
        <v>389</v>
      </c>
    </row>
    <row r="76" spans="1:20" ht="14.25" customHeight="1">
      <c r="A76" s="48">
        <v>454</v>
      </c>
      <c r="B76" s="24" t="s">
        <v>112</v>
      </c>
      <c r="C76" s="24" t="s">
        <v>366</v>
      </c>
      <c r="D76" s="25" t="s">
        <v>113</v>
      </c>
      <c r="E76" s="24">
        <v>9</v>
      </c>
      <c r="F76" s="24">
        <v>3</v>
      </c>
      <c r="G76" s="43">
        <v>0.82</v>
      </c>
      <c r="H76" s="43">
        <v>0.26101400000000002</v>
      </c>
      <c r="I76" s="26">
        <v>11</v>
      </c>
      <c r="J76" s="26">
        <v>5.5</v>
      </c>
      <c r="K76" s="27">
        <v>2149253.8820000002</v>
      </c>
      <c r="L76" s="27">
        <v>5067018.1030000001</v>
      </c>
      <c r="M76" s="28">
        <v>5.3508E-2</v>
      </c>
      <c r="N76" s="29">
        <v>0.36599399999999999</v>
      </c>
      <c r="O76" s="25">
        <v>0.76</v>
      </c>
      <c r="P76" s="35">
        <v>95.033178000000007</v>
      </c>
      <c r="Q76" s="44"/>
      <c r="R76" s="44" t="s">
        <v>109</v>
      </c>
      <c r="S76" s="44" t="s">
        <v>52</v>
      </c>
      <c r="T76" s="44" t="s">
        <v>389</v>
      </c>
    </row>
    <row r="77" spans="1:20" ht="14.25" customHeight="1">
      <c r="A77" s="48">
        <v>455</v>
      </c>
      <c r="B77" s="24" t="s">
        <v>112</v>
      </c>
      <c r="C77" s="24" t="s">
        <v>366</v>
      </c>
      <c r="D77" s="25" t="s">
        <v>113</v>
      </c>
      <c r="E77" s="24">
        <v>9</v>
      </c>
      <c r="F77" s="24">
        <v>3</v>
      </c>
      <c r="G77" s="43">
        <v>0.53</v>
      </c>
      <c r="H77" s="43">
        <v>0.16870399999999999</v>
      </c>
      <c r="I77" s="26">
        <v>11</v>
      </c>
      <c r="J77" s="26">
        <v>5.5</v>
      </c>
      <c r="K77" s="27">
        <v>2149253.08</v>
      </c>
      <c r="L77" s="27">
        <v>5067020.2070000004</v>
      </c>
      <c r="M77" s="28">
        <v>2.2353000000000001E-2</v>
      </c>
      <c r="N77" s="29">
        <v>0.15289700000000001</v>
      </c>
      <c r="O77" s="25">
        <v>0.76</v>
      </c>
      <c r="P77" s="35">
        <v>95.033178000000007</v>
      </c>
      <c r="Q77" s="44"/>
      <c r="R77" s="44" t="s">
        <v>109</v>
      </c>
      <c r="S77" s="44" t="s">
        <v>52</v>
      </c>
      <c r="T77" s="44" t="s">
        <v>389</v>
      </c>
    </row>
    <row r="78" spans="1:20" ht="14.25" customHeight="1">
      <c r="A78" s="48">
        <v>456</v>
      </c>
      <c r="B78" s="24" t="s">
        <v>88</v>
      </c>
      <c r="C78" s="24" t="s">
        <v>361</v>
      </c>
      <c r="D78" s="25" t="s">
        <v>89</v>
      </c>
      <c r="E78" s="24">
        <v>10</v>
      </c>
      <c r="F78" s="24">
        <v>4</v>
      </c>
      <c r="G78" s="43">
        <v>0.9</v>
      </c>
      <c r="H78" s="43">
        <v>0.28647899999999998</v>
      </c>
      <c r="I78" s="26">
        <v>8</v>
      </c>
      <c r="J78" s="26">
        <v>4</v>
      </c>
      <c r="K78" s="27">
        <v>2149250.3840000001</v>
      </c>
      <c r="L78" s="27">
        <v>5066993.733</v>
      </c>
      <c r="M78" s="28">
        <v>6.4458000000000001E-2</v>
      </c>
      <c r="N78" s="29">
        <v>0.48987900000000001</v>
      </c>
      <c r="O78" s="25">
        <v>0.76</v>
      </c>
      <c r="P78" s="35">
        <v>50.265481999999999</v>
      </c>
      <c r="Q78" s="44"/>
      <c r="R78" s="44" t="s">
        <v>109</v>
      </c>
      <c r="S78" s="44" t="s">
        <v>52</v>
      </c>
      <c r="T78" s="44" t="s">
        <v>389</v>
      </c>
    </row>
    <row r="79" spans="1:20" ht="14.25" customHeight="1">
      <c r="A79" s="48">
        <v>457</v>
      </c>
      <c r="B79" s="24" t="s">
        <v>88</v>
      </c>
      <c r="C79" s="24" t="s">
        <v>361</v>
      </c>
      <c r="D79" s="25" t="s">
        <v>89</v>
      </c>
      <c r="E79" s="24">
        <v>7</v>
      </c>
      <c r="F79" s="24">
        <v>2</v>
      </c>
      <c r="G79" s="43">
        <v>0.66</v>
      </c>
      <c r="H79" s="43">
        <v>0.21008499999999999</v>
      </c>
      <c r="I79" s="26">
        <v>8</v>
      </c>
      <c r="J79" s="26">
        <v>4</v>
      </c>
      <c r="K79" s="27">
        <v>2149248.3939999999</v>
      </c>
      <c r="L79" s="27">
        <v>5067000.0870000003</v>
      </c>
      <c r="M79" s="28">
        <v>3.4664E-2</v>
      </c>
      <c r="N79" s="29">
        <v>0.18441199999999999</v>
      </c>
      <c r="O79" s="25">
        <v>0.76</v>
      </c>
      <c r="P79" s="35">
        <v>50.265481999999999</v>
      </c>
      <c r="Q79" s="44"/>
      <c r="R79" s="44" t="s">
        <v>109</v>
      </c>
      <c r="S79" s="44" t="s">
        <v>52</v>
      </c>
      <c r="T79" s="44" t="s">
        <v>389</v>
      </c>
    </row>
    <row r="80" spans="1:20" ht="14.25" customHeight="1">
      <c r="A80" s="48">
        <v>458</v>
      </c>
      <c r="B80" s="24" t="s">
        <v>107</v>
      </c>
      <c r="C80" s="24" t="s">
        <v>355</v>
      </c>
      <c r="D80" s="25" t="s">
        <v>31</v>
      </c>
      <c r="E80" s="24">
        <v>12</v>
      </c>
      <c r="F80" s="24">
        <v>4</v>
      </c>
      <c r="G80" s="43">
        <v>2.8</v>
      </c>
      <c r="H80" s="43">
        <v>0.89126799999999995</v>
      </c>
      <c r="I80" s="26">
        <v>9</v>
      </c>
      <c r="J80" s="26">
        <v>4.5</v>
      </c>
      <c r="K80" s="27">
        <v>2149290.0830000001</v>
      </c>
      <c r="L80" s="27">
        <v>5067033.3260000004</v>
      </c>
      <c r="M80" s="28">
        <v>0.62388699999999997</v>
      </c>
      <c r="N80" s="29">
        <v>5.6898530000000003</v>
      </c>
      <c r="O80" s="25">
        <v>0.76</v>
      </c>
      <c r="P80" s="35">
        <v>63.617251000000003</v>
      </c>
      <c r="Q80" s="44"/>
      <c r="R80" s="44" t="s">
        <v>109</v>
      </c>
      <c r="S80" s="44" t="s">
        <v>52</v>
      </c>
      <c r="T80" s="44" t="s">
        <v>389</v>
      </c>
    </row>
    <row r="81" spans="1:20" ht="14.25" customHeight="1">
      <c r="A81" s="48">
        <v>459</v>
      </c>
      <c r="B81" s="24" t="s">
        <v>107</v>
      </c>
      <c r="C81" s="24" t="s">
        <v>355</v>
      </c>
      <c r="D81" s="25" t="s">
        <v>31</v>
      </c>
      <c r="E81" s="24">
        <v>12</v>
      </c>
      <c r="F81" s="24">
        <v>4</v>
      </c>
      <c r="G81" s="43">
        <v>1.58</v>
      </c>
      <c r="H81" s="43">
        <v>0.50292999999999999</v>
      </c>
      <c r="I81" s="26">
        <v>9</v>
      </c>
      <c r="J81" s="26">
        <v>4.5</v>
      </c>
      <c r="K81" s="27">
        <v>2149298.6090000002</v>
      </c>
      <c r="L81" s="27">
        <v>5067036.4950000001</v>
      </c>
      <c r="M81" s="28">
        <v>0.198657</v>
      </c>
      <c r="N81" s="29">
        <v>1.8117540000000001</v>
      </c>
      <c r="O81" s="25">
        <v>0.76</v>
      </c>
      <c r="P81" s="35">
        <v>63.617251000000003</v>
      </c>
      <c r="Q81" s="44"/>
      <c r="R81" s="44" t="s">
        <v>109</v>
      </c>
      <c r="S81" s="44" t="s">
        <v>52</v>
      </c>
      <c r="T81" s="44" t="s">
        <v>389</v>
      </c>
    </row>
    <row r="82" spans="1:20" ht="14.25" customHeight="1">
      <c r="A82" s="48">
        <v>460</v>
      </c>
      <c r="B82" s="24" t="s">
        <v>108</v>
      </c>
      <c r="C82" s="24" t="s">
        <v>360</v>
      </c>
      <c r="D82" s="25" t="s">
        <v>89</v>
      </c>
      <c r="E82" s="24">
        <v>7</v>
      </c>
      <c r="F82" s="24">
        <v>3</v>
      </c>
      <c r="G82" s="43">
        <v>0.14000000000000001</v>
      </c>
      <c r="H82" s="43">
        <v>4.4562999999999998E-2</v>
      </c>
      <c r="I82" s="26">
        <v>5</v>
      </c>
      <c r="J82" s="26">
        <v>2.5</v>
      </c>
      <c r="K82" s="27">
        <v>2149261.8470000001</v>
      </c>
      <c r="L82" s="27">
        <v>5067035.6849999996</v>
      </c>
      <c r="M82" s="28">
        <v>1.56E-3</v>
      </c>
      <c r="N82" s="29">
        <v>8.2979999999999998E-3</v>
      </c>
      <c r="O82" s="25">
        <v>0.76</v>
      </c>
      <c r="P82" s="35">
        <v>19.634954</v>
      </c>
      <c r="Q82" s="44"/>
      <c r="R82" s="44" t="s">
        <v>109</v>
      </c>
      <c r="S82" s="44" t="s">
        <v>52</v>
      </c>
      <c r="T82" s="44" t="s">
        <v>389</v>
      </c>
    </row>
    <row r="83" spans="1:20" ht="14.25" customHeight="1">
      <c r="A83" s="48">
        <v>462</v>
      </c>
      <c r="B83" s="24" t="s">
        <v>117</v>
      </c>
      <c r="C83" s="24" t="s">
        <v>337</v>
      </c>
      <c r="D83" s="25" t="s">
        <v>326</v>
      </c>
      <c r="E83" s="24">
        <v>12</v>
      </c>
      <c r="F83" s="24">
        <v>4</v>
      </c>
      <c r="G83" s="43">
        <v>2.61</v>
      </c>
      <c r="H83" s="43">
        <v>0.830789</v>
      </c>
      <c r="I83" s="26">
        <v>9</v>
      </c>
      <c r="J83" s="26">
        <v>4.5</v>
      </c>
      <c r="K83" s="27">
        <v>2149286.6460000002</v>
      </c>
      <c r="L83" s="27">
        <v>5067059.7300000004</v>
      </c>
      <c r="M83" s="28">
        <v>0.54208999999999996</v>
      </c>
      <c r="N83" s="29">
        <v>4.9438579999999996</v>
      </c>
      <c r="O83" s="25">
        <v>0.76</v>
      </c>
      <c r="P83" s="35">
        <v>63.617251000000003</v>
      </c>
      <c r="Q83" s="44"/>
      <c r="R83" s="44" t="s">
        <v>109</v>
      </c>
      <c r="S83" s="44" t="s">
        <v>52</v>
      </c>
      <c r="T83" s="44" t="s">
        <v>389</v>
      </c>
    </row>
    <row r="84" spans="1:20" ht="14.25" customHeight="1">
      <c r="A84" s="48">
        <v>463</v>
      </c>
      <c r="B84" s="24" t="s">
        <v>107</v>
      </c>
      <c r="C84" s="24" t="s">
        <v>355</v>
      </c>
      <c r="D84" s="25" t="s">
        <v>31</v>
      </c>
      <c r="E84" s="24">
        <v>10</v>
      </c>
      <c r="F84" s="24">
        <v>4</v>
      </c>
      <c r="G84" s="43">
        <v>1.8</v>
      </c>
      <c r="H84" s="43">
        <v>0.57295799999999997</v>
      </c>
      <c r="I84" s="26">
        <v>9</v>
      </c>
      <c r="J84" s="26">
        <v>4.5</v>
      </c>
      <c r="K84" s="27">
        <v>2149242.551</v>
      </c>
      <c r="L84" s="27">
        <v>5067050.1090000002</v>
      </c>
      <c r="M84" s="28">
        <v>0.25783099999999998</v>
      </c>
      <c r="N84" s="29">
        <v>1.959516</v>
      </c>
      <c r="O84" s="25">
        <v>0.76</v>
      </c>
      <c r="P84" s="35">
        <v>63.617251000000003</v>
      </c>
      <c r="Q84" s="44" t="s">
        <v>177</v>
      </c>
      <c r="R84" s="44" t="s">
        <v>109</v>
      </c>
      <c r="S84" s="44" t="s">
        <v>52</v>
      </c>
      <c r="T84" s="44" t="s">
        <v>389</v>
      </c>
    </row>
    <row r="85" spans="1:20" ht="14.25" customHeight="1">
      <c r="A85" s="48">
        <v>468</v>
      </c>
      <c r="B85" s="24" t="s">
        <v>181</v>
      </c>
      <c r="C85" s="24" t="s">
        <v>336</v>
      </c>
      <c r="D85" s="25" t="s">
        <v>113</v>
      </c>
      <c r="E85" s="24">
        <v>5</v>
      </c>
      <c r="F85" s="24">
        <v>2</v>
      </c>
      <c r="G85" s="43">
        <v>0.31</v>
      </c>
      <c r="H85" s="43">
        <v>9.8676E-2</v>
      </c>
      <c r="I85" s="26">
        <v>5</v>
      </c>
      <c r="J85" s="26">
        <v>2.5</v>
      </c>
      <c r="K85" s="27">
        <v>2149256.9550000001</v>
      </c>
      <c r="L85" s="27">
        <v>5067071.8159999996</v>
      </c>
      <c r="M85" s="28">
        <v>7.6470000000000002E-3</v>
      </c>
      <c r="N85" s="29">
        <v>2.9059999999999999E-2</v>
      </c>
      <c r="O85" s="25">
        <v>0.76</v>
      </c>
      <c r="P85" s="35">
        <v>19.634954</v>
      </c>
      <c r="Q85" s="44"/>
      <c r="R85" s="44" t="s">
        <v>109</v>
      </c>
      <c r="S85" s="44" t="s">
        <v>52</v>
      </c>
      <c r="T85" s="44" t="s">
        <v>389</v>
      </c>
    </row>
    <row r="86" spans="1:20" ht="14.25" customHeight="1">
      <c r="A86" s="48">
        <v>469</v>
      </c>
      <c r="B86" s="24" t="s">
        <v>112</v>
      </c>
      <c r="C86" s="24" t="s">
        <v>366</v>
      </c>
      <c r="D86" s="25" t="s">
        <v>113</v>
      </c>
      <c r="E86" s="24">
        <v>9</v>
      </c>
      <c r="F86" s="24">
        <v>3</v>
      </c>
      <c r="G86" s="43">
        <v>0.66</v>
      </c>
      <c r="H86" s="43">
        <v>0.21008499999999999</v>
      </c>
      <c r="I86" s="26">
        <v>6</v>
      </c>
      <c r="J86" s="26">
        <v>3</v>
      </c>
      <c r="K86" s="27">
        <v>2149259.7239999999</v>
      </c>
      <c r="L86" s="27">
        <v>5067072.5480000004</v>
      </c>
      <c r="M86" s="28">
        <v>3.4664E-2</v>
      </c>
      <c r="N86" s="29">
        <v>0.23710100000000001</v>
      </c>
      <c r="O86" s="25">
        <v>0.76</v>
      </c>
      <c r="P86" s="35">
        <v>28.274334</v>
      </c>
      <c r="Q86" s="44"/>
      <c r="R86" s="44" t="s">
        <v>109</v>
      </c>
      <c r="S86" s="44" t="s">
        <v>52</v>
      </c>
      <c r="T86" s="44" t="s">
        <v>389</v>
      </c>
    </row>
    <row r="87" spans="1:20" ht="14.25" customHeight="1">
      <c r="A87" s="48">
        <v>470</v>
      </c>
      <c r="B87" s="24" t="s">
        <v>32</v>
      </c>
      <c r="C87" s="24" t="s">
        <v>371</v>
      </c>
      <c r="D87" s="25" t="s">
        <v>33</v>
      </c>
      <c r="E87" s="24">
        <v>12</v>
      </c>
      <c r="F87" s="24">
        <v>5</v>
      </c>
      <c r="G87" s="43">
        <v>0.67</v>
      </c>
      <c r="H87" s="43">
        <v>0.21326800000000001</v>
      </c>
      <c r="I87" s="26">
        <v>8</v>
      </c>
      <c r="J87" s="26">
        <v>4</v>
      </c>
      <c r="K87" s="27">
        <v>2149262.2450000001</v>
      </c>
      <c r="L87" s="27">
        <v>5067087.051</v>
      </c>
      <c r="M87" s="28">
        <v>3.5721999999999997E-2</v>
      </c>
      <c r="N87" s="29">
        <v>0.32578800000000002</v>
      </c>
      <c r="O87" s="25">
        <v>0.76</v>
      </c>
      <c r="P87" s="35">
        <v>50.265481999999999</v>
      </c>
      <c r="Q87" s="44"/>
      <c r="R87" s="44" t="s">
        <v>109</v>
      </c>
      <c r="S87" s="44" t="s">
        <v>52</v>
      </c>
      <c r="T87" s="44" t="s">
        <v>389</v>
      </c>
    </row>
    <row r="88" spans="1:20" ht="14.25" customHeight="1">
      <c r="A88" s="48">
        <v>471</v>
      </c>
      <c r="B88" s="24" t="s">
        <v>107</v>
      </c>
      <c r="C88" s="24" t="s">
        <v>355</v>
      </c>
      <c r="D88" s="25" t="s">
        <v>31</v>
      </c>
      <c r="E88" s="24">
        <v>13</v>
      </c>
      <c r="F88" s="24">
        <v>5</v>
      </c>
      <c r="G88" s="43">
        <v>1.4</v>
      </c>
      <c r="H88" s="43">
        <v>0.44563399999999997</v>
      </c>
      <c r="I88" s="26">
        <v>10</v>
      </c>
      <c r="J88" s="26">
        <v>5</v>
      </c>
      <c r="K88" s="27">
        <v>2149246.3739999998</v>
      </c>
      <c r="L88" s="27">
        <v>5067111.7960000001</v>
      </c>
      <c r="M88" s="28">
        <v>0.155972</v>
      </c>
      <c r="N88" s="29">
        <v>1.541002</v>
      </c>
      <c r="O88" s="25">
        <v>0.76</v>
      </c>
      <c r="P88" s="35">
        <v>78.539816000000002</v>
      </c>
      <c r="Q88" s="44" t="s">
        <v>70</v>
      </c>
      <c r="R88" s="44" t="s">
        <v>109</v>
      </c>
      <c r="S88" s="44" t="s">
        <v>52</v>
      </c>
      <c r="T88" s="44" t="s">
        <v>389</v>
      </c>
    </row>
    <row r="89" spans="1:20" ht="14.25" customHeight="1">
      <c r="A89" s="48">
        <v>472</v>
      </c>
      <c r="B89" s="24" t="s">
        <v>107</v>
      </c>
      <c r="C89" s="24" t="s">
        <v>355</v>
      </c>
      <c r="D89" s="25" t="s">
        <v>31</v>
      </c>
      <c r="E89" s="24">
        <v>13</v>
      </c>
      <c r="F89" s="24">
        <v>3</v>
      </c>
      <c r="G89" s="43">
        <v>2.16</v>
      </c>
      <c r="H89" s="43">
        <v>0.68754899999999997</v>
      </c>
      <c r="I89" s="26">
        <v>10</v>
      </c>
      <c r="J89" s="26">
        <v>5</v>
      </c>
      <c r="K89" s="27">
        <v>2149244.4939999999</v>
      </c>
      <c r="L89" s="27">
        <v>5067110.5980000002</v>
      </c>
      <c r="M89" s="28">
        <v>0.37127700000000002</v>
      </c>
      <c r="N89" s="29">
        <v>3.6682130000000002</v>
      </c>
      <c r="O89" s="25">
        <v>0.76</v>
      </c>
      <c r="P89" s="35">
        <v>78.539816000000002</v>
      </c>
      <c r="Q89" s="44" t="s">
        <v>178</v>
      </c>
      <c r="R89" s="44" t="s">
        <v>109</v>
      </c>
      <c r="S89" s="44" t="s">
        <v>52</v>
      </c>
      <c r="T89" s="44" t="s">
        <v>389</v>
      </c>
    </row>
    <row r="90" spans="1:20" ht="14.25" customHeight="1">
      <c r="A90" s="48">
        <v>474</v>
      </c>
      <c r="B90" s="24" t="s">
        <v>107</v>
      </c>
      <c r="C90" s="24" t="s">
        <v>355</v>
      </c>
      <c r="D90" s="25" t="s">
        <v>31</v>
      </c>
      <c r="E90" s="24">
        <v>11</v>
      </c>
      <c r="F90" s="24">
        <v>5</v>
      </c>
      <c r="G90" s="43">
        <v>0.74</v>
      </c>
      <c r="H90" s="43">
        <v>0.23554900000000001</v>
      </c>
      <c r="I90" s="26">
        <v>7</v>
      </c>
      <c r="J90" s="26">
        <v>3.5</v>
      </c>
      <c r="K90" s="27">
        <v>2149237.3879999998</v>
      </c>
      <c r="L90" s="27">
        <v>5067110.3260000004</v>
      </c>
      <c r="M90" s="28">
        <v>4.3576999999999998E-2</v>
      </c>
      <c r="N90" s="29">
        <v>0.36430099999999999</v>
      </c>
      <c r="O90" s="25">
        <v>0.76</v>
      </c>
      <c r="P90" s="35">
        <v>38.48451</v>
      </c>
      <c r="Q90" s="44" t="s">
        <v>178</v>
      </c>
      <c r="R90" s="44" t="s">
        <v>109</v>
      </c>
      <c r="S90" s="44" t="s">
        <v>52</v>
      </c>
      <c r="T90" s="44" t="s">
        <v>389</v>
      </c>
    </row>
    <row r="91" spans="1:20" ht="14.25" customHeight="1">
      <c r="A91" s="48">
        <v>480</v>
      </c>
      <c r="B91" s="24" t="s">
        <v>107</v>
      </c>
      <c r="C91" s="24" t="s">
        <v>355</v>
      </c>
      <c r="D91" s="25" t="s">
        <v>31</v>
      </c>
      <c r="E91" s="24">
        <v>12</v>
      </c>
      <c r="F91" s="24">
        <v>3</v>
      </c>
      <c r="G91" s="43">
        <v>0.66</v>
      </c>
      <c r="H91" s="43">
        <v>0.21008499999999999</v>
      </c>
      <c r="I91" s="26">
        <v>11</v>
      </c>
      <c r="J91" s="26">
        <v>5.5</v>
      </c>
      <c r="K91" s="27">
        <v>2149232.0329999998</v>
      </c>
      <c r="L91" s="27">
        <v>5067118.75</v>
      </c>
      <c r="M91" s="28">
        <v>3.4664E-2</v>
      </c>
      <c r="N91" s="29">
        <v>0.316135</v>
      </c>
      <c r="O91" s="25">
        <v>0.76</v>
      </c>
      <c r="P91" s="35">
        <v>95.033178000000007</v>
      </c>
      <c r="Q91" s="44"/>
      <c r="R91" s="44" t="s">
        <v>109</v>
      </c>
      <c r="S91" s="44" t="s">
        <v>52</v>
      </c>
      <c r="T91" s="44" t="s">
        <v>389</v>
      </c>
    </row>
    <row r="92" spans="1:20" ht="14.25" customHeight="1">
      <c r="A92" s="48">
        <v>481</v>
      </c>
      <c r="B92" s="24" t="s">
        <v>107</v>
      </c>
      <c r="C92" s="24" t="s">
        <v>355</v>
      </c>
      <c r="D92" s="25" t="s">
        <v>31</v>
      </c>
      <c r="E92" s="24">
        <v>12</v>
      </c>
      <c r="F92" s="24">
        <v>4</v>
      </c>
      <c r="G92" s="43">
        <v>1.6</v>
      </c>
      <c r="H92" s="43">
        <v>0.50929599999999997</v>
      </c>
      <c r="I92" s="26">
        <v>12</v>
      </c>
      <c r="J92" s="26">
        <v>6</v>
      </c>
      <c r="K92" s="27">
        <v>2149230.5630000001</v>
      </c>
      <c r="L92" s="27">
        <v>5067118.2819999997</v>
      </c>
      <c r="M92" s="28">
        <v>0.20371800000000001</v>
      </c>
      <c r="N92" s="29">
        <v>1.8579110000000001</v>
      </c>
      <c r="O92" s="25">
        <v>0.76</v>
      </c>
      <c r="P92" s="35">
        <v>113.097336</v>
      </c>
      <c r="Q92" s="44"/>
      <c r="R92" s="44" t="s">
        <v>109</v>
      </c>
      <c r="S92" s="44" t="s">
        <v>52</v>
      </c>
      <c r="T92" s="44" t="s">
        <v>389</v>
      </c>
    </row>
    <row r="93" spans="1:20" ht="14.25" customHeight="1">
      <c r="A93" s="48">
        <v>485</v>
      </c>
      <c r="B93" s="24" t="s">
        <v>107</v>
      </c>
      <c r="C93" s="24" t="s">
        <v>355</v>
      </c>
      <c r="D93" s="25" t="s">
        <v>31</v>
      </c>
      <c r="E93" s="24">
        <v>12</v>
      </c>
      <c r="F93" s="24">
        <v>4</v>
      </c>
      <c r="G93" s="43">
        <v>1.87</v>
      </c>
      <c r="H93" s="43">
        <v>0.59523899999999996</v>
      </c>
      <c r="I93" s="26">
        <v>8</v>
      </c>
      <c r="J93" s="26">
        <v>4</v>
      </c>
      <c r="K93" s="27">
        <v>2149255.3684</v>
      </c>
      <c r="L93" s="27">
        <v>5067106.5573000005</v>
      </c>
      <c r="M93" s="28">
        <v>0.27827400000000002</v>
      </c>
      <c r="N93" s="29">
        <v>2.5378630000000002</v>
      </c>
      <c r="O93" s="25">
        <v>0.76</v>
      </c>
      <c r="P93" s="35">
        <v>50.265481999999999</v>
      </c>
      <c r="Q93" s="44" t="s">
        <v>178</v>
      </c>
      <c r="R93" s="44" t="s">
        <v>109</v>
      </c>
      <c r="S93" s="44" t="s">
        <v>52</v>
      </c>
      <c r="T93" s="44" t="s">
        <v>389</v>
      </c>
    </row>
    <row r="94" spans="1:20" ht="14.25" customHeight="1">
      <c r="A94" s="48">
        <v>486</v>
      </c>
      <c r="B94" s="24" t="s">
        <v>110</v>
      </c>
      <c r="C94" s="24" t="s">
        <v>354</v>
      </c>
      <c r="D94" s="25" t="s">
        <v>42</v>
      </c>
      <c r="E94" s="24">
        <v>12</v>
      </c>
      <c r="F94" s="24">
        <v>5</v>
      </c>
      <c r="G94" s="43">
        <v>1.95</v>
      </c>
      <c r="H94" s="43">
        <v>0.62070400000000003</v>
      </c>
      <c r="I94" s="26">
        <v>10</v>
      </c>
      <c r="J94" s="26">
        <v>5</v>
      </c>
      <c r="K94" s="27">
        <v>2149274.5386000001</v>
      </c>
      <c r="L94" s="27">
        <v>5067096.1856000004</v>
      </c>
      <c r="M94" s="28">
        <v>0.302593</v>
      </c>
      <c r="N94" s="29">
        <v>2.7596509999999999</v>
      </c>
      <c r="O94" s="25">
        <v>0.76</v>
      </c>
      <c r="P94" s="35">
        <v>78.539816000000002</v>
      </c>
      <c r="Q94" s="44"/>
      <c r="R94" s="44" t="s">
        <v>109</v>
      </c>
      <c r="S94" s="44" t="s">
        <v>52</v>
      </c>
      <c r="T94" s="44" t="s">
        <v>389</v>
      </c>
    </row>
    <row r="95" spans="1:20" ht="14.25" customHeight="1">
      <c r="A95" s="48">
        <v>487</v>
      </c>
      <c r="B95" s="24" t="s">
        <v>107</v>
      </c>
      <c r="C95" s="24" t="s">
        <v>355</v>
      </c>
      <c r="D95" s="25" t="s">
        <v>31</v>
      </c>
      <c r="E95" s="24">
        <v>12</v>
      </c>
      <c r="F95" s="24">
        <v>5</v>
      </c>
      <c r="G95" s="43">
        <v>2.82</v>
      </c>
      <c r="H95" s="43">
        <v>0.89763400000000004</v>
      </c>
      <c r="I95" s="26">
        <v>8</v>
      </c>
      <c r="J95" s="26">
        <v>4</v>
      </c>
      <c r="K95" s="27">
        <v>2149285.5633999999</v>
      </c>
      <c r="L95" s="27">
        <v>5067094.7851</v>
      </c>
      <c r="M95" s="28">
        <v>0.63283199999999995</v>
      </c>
      <c r="N95" s="29">
        <v>5.7714270000000001</v>
      </c>
      <c r="O95" s="25">
        <v>0.76</v>
      </c>
      <c r="P95" s="35">
        <v>50.265481999999999</v>
      </c>
      <c r="Q95" s="44"/>
      <c r="R95" s="44" t="s">
        <v>109</v>
      </c>
      <c r="S95" s="44" t="s">
        <v>52</v>
      </c>
      <c r="T95" s="44" t="s">
        <v>389</v>
      </c>
    </row>
    <row r="96" spans="1:20" ht="14.25" customHeight="1">
      <c r="A96" s="48">
        <v>488</v>
      </c>
      <c r="B96" s="24" t="s">
        <v>107</v>
      </c>
      <c r="C96" s="24" t="s">
        <v>355</v>
      </c>
      <c r="D96" s="25" t="s">
        <v>31</v>
      </c>
      <c r="E96" s="24">
        <v>12</v>
      </c>
      <c r="F96" s="24">
        <v>5</v>
      </c>
      <c r="G96" s="43">
        <v>3.3</v>
      </c>
      <c r="H96" s="43">
        <v>1.0504230000000001</v>
      </c>
      <c r="I96" s="26">
        <v>8</v>
      </c>
      <c r="J96" s="26">
        <v>4</v>
      </c>
      <c r="K96" s="27">
        <v>2149283.5129</v>
      </c>
      <c r="L96" s="27">
        <v>5067087.4617999997</v>
      </c>
      <c r="M96" s="28">
        <v>0.86659900000000001</v>
      </c>
      <c r="N96" s="29">
        <v>7.9033800000000003</v>
      </c>
      <c r="O96" s="25">
        <v>0.76</v>
      </c>
      <c r="P96" s="35">
        <v>50.265481999999999</v>
      </c>
      <c r="Q96" s="44" t="s">
        <v>178</v>
      </c>
      <c r="R96" s="44" t="s">
        <v>109</v>
      </c>
      <c r="S96" s="44" t="s">
        <v>52</v>
      </c>
      <c r="T96" s="44" t="s">
        <v>389</v>
      </c>
    </row>
    <row r="97" spans="1:20" ht="14.25" customHeight="1">
      <c r="A97" s="48">
        <v>489</v>
      </c>
      <c r="B97" s="24" t="s">
        <v>168</v>
      </c>
      <c r="C97" s="24" t="s">
        <v>347</v>
      </c>
      <c r="D97" s="25" t="s">
        <v>169</v>
      </c>
      <c r="E97" s="24">
        <v>9</v>
      </c>
      <c r="F97" s="24">
        <v>3</v>
      </c>
      <c r="G97" s="43">
        <v>0.37</v>
      </c>
      <c r="H97" s="43">
        <v>0.117775</v>
      </c>
      <c r="I97" s="26">
        <v>8</v>
      </c>
      <c r="J97" s="26">
        <v>4</v>
      </c>
      <c r="K97" s="27">
        <v>2149277.1494</v>
      </c>
      <c r="L97" s="27">
        <v>5067080.3767999997</v>
      </c>
      <c r="M97" s="28">
        <v>1.0893999999999999E-2</v>
      </c>
      <c r="N97" s="29">
        <v>7.4515999999999999E-2</v>
      </c>
      <c r="O97" s="25">
        <v>0.76</v>
      </c>
      <c r="P97" s="35">
        <v>50.265481999999999</v>
      </c>
      <c r="Q97" s="44"/>
      <c r="R97" s="44" t="s">
        <v>109</v>
      </c>
      <c r="S97" s="44" t="s">
        <v>52</v>
      </c>
      <c r="T97" s="44" t="s">
        <v>389</v>
      </c>
    </row>
    <row r="98" spans="1:20" ht="14.25" customHeight="1">
      <c r="A98" s="48">
        <v>493</v>
      </c>
      <c r="B98" s="24" t="s">
        <v>32</v>
      </c>
      <c r="C98" s="24" t="s">
        <v>371</v>
      </c>
      <c r="D98" s="25" t="s">
        <v>33</v>
      </c>
      <c r="E98" s="24">
        <v>12</v>
      </c>
      <c r="F98" s="24">
        <v>6</v>
      </c>
      <c r="G98" s="43">
        <v>0.31</v>
      </c>
      <c r="H98" s="43">
        <v>9.8676E-2</v>
      </c>
      <c r="I98" s="26">
        <v>7</v>
      </c>
      <c r="J98" s="26">
        <v>3.5</v>
      </c>
      <c r="K98" s="27">
        <v>2149273.3957000002</v>
      </c>
      <c r="L98" s="27">
        <v>5067105.3849999998</v>
      </c>
      <c r="M98" s="28">
        <v>7.6470000000000002E-3</v>
      </c>
      <c r="N98" s="29">
        <v>6.9744E-2</v>
      </c>
      <c r="O98" s="25">
        <v>0.76</v>
      </c>
      <c r="P98" s="35">
        <v>38.48451</v>
      </c>
      <c r="Q98" s="44"/>
      <c r="R98" s="44" t="s">
        <v>109</v>
      </c>
      <c r="S98" s="44" t="s">
        <v>52</v>
      </c>
      <c r="T98" s="44" t="s">
        <v>389</v>
      </c>
    </row>
    <row r="99" spans="1:20" ht="14.25" customHeight="1">
      <c r="A99" s="48">
        <v>494</v>
      </c>
      <c r="B99" s="24" t="s">
        <v>32</v>
      </c>
      <c r="C99" s="24" t="s">
        <v>371</v>
      </c>
      <c r="D99" s="25" t="s">
        <v>33</v>
      </c>
      <c r="E99" s="24">
        <v>12</v>
      </c>
      <c r="F99" s="24">
        <v>7</v>
      </c>
      <c r="G99" s="43">
        <v>0.35</v>
      </c>
      <c r="H99" s="43">
        <v>0.11140799999999999</v>
      </c>
      <c r="I99" s="26">
        <v>7</v>
      </c>
      <c r="J99" s="26">
        <v>3.5</v>
      </c>
      <c r="K99" s="27">
        <v>2149282.3492000001</v>
      </c>
      <c r="L99" s="27">
        <v>5067083.0972999996</v>
      </c>
      <c r="M99" s="28">
        <v>9.7479999999999997E-3</v>
      </c>
      <c r="N99" s="29">
        <v>8.8903999999999997E-2</v>
      </c>
      <c r="O99" s="25">
        <v>0.76</v>
      </c>
      <c r="P99" s="35">
        <v>38.48451</v>
      </c>
      <c r="Q99" s="44"/>
      <c r="R99" s="44" t="s">
        <v>109</v>
      </c>
      <c r="S99" s="44" t="s">
        <v>52</v>
      </c>
      <c r="T99" s="44" t="s">
        <v>389</v>
      </c>
    </row>
    <row r="100" spans="1:20" ht="14.25" customHeight="1">
      <c r="A100" s="48">
        <v>495</v>
      </c>
      <c r="B100" s="24" t="s">
        <v>32</v>
      </c>
      <c r="C100" s="24" t="s">
        <v>371</v>
      </c>
      <c r="D100" s="25" t="s">
        <v>33</v>
      </c>
      <c r="E100" s="24">
        <v>12</v>
      </c>
      <c r="F100" s="24">
        <v>5</v>
      </c>
      <c r="G100" s="43">
        <v>0.37</v>
      </c>
      <c r="H100" s="43">
        <v>0.117775</v>
      </c>
      <c r="I100" s="26">
        <v>7</v>
      </c>
      <c r="J100" s="26">
        <v>3.5</v>
      </c>
      <c r="K100" s="27">
        <v>2149290.4053000002</v>
      </c>
      <c r="L100" s="27">
        <v>5067081.1233000001</v>
      </c>
      <c r="M100" s="28">
        <v>1.0893999999999999E-2</v>
      </c>
      <c r="N100" s="29">
        <v>9.9354999999999999E-2</v>
      </c>
      <c r="O100" s="25">
        <v>0.76</v>
      </c>
      <c r="P100" s="35">
        <v>38.48451</v>
      </c>
      <c r="Q100" s="44"/>
      <c r="R100" s="44" t="s">
        <v>109</v>
      </c>
      <c r="S100" s="44" t="s">
        <v>52</v>
      </c>
      <c r="T100" s="44" t="s">
        <v>389</v>
      </c>
    </row>
    <row r="101" spans="1:20" ht="14.25" customHeight="1">
      <c r="A101" s="48">
        <v>496</v>
      </c>
      <c r="B101" s="24" t="s">
        <v>26</v>
      </c>
      <c r="C101" s="24" t="s">
        <v>357</v>
      </c>
      <c r="D101" s="25" t="s">
        <v>326</v>
      </c>
      <c r="E101" s="28">
        <v>12</v>
      </c>
      <c r="F101" s="24">
        <v>5</v>
      </c>
      <c r="G101" s="43">
        <v>1.1100000000000001</v>
      </c>
      <c r="H101" s="43">
        <v>0.35332400000000003</v>
      </c>
      <c r="I101" s="26">
        <v>10</v>
      </c>
      <c r="J101" s="26">
        <v>5</v>
      </c>
      <c r="K101" s="27">
        <v>2149220.3110000002</v>
      </c>
      <c r="L101" s="27">
        <v>5066944.0880000005</v>
      </c>
      <c r="M101" s="28">
        <v>9.8046999999999995E-2</v>
      </c>
      <c r="N101" s="29">
        <v>0.89419199999999999</v>
      </c>
      <c r="O101" s="25">
        <v>0.76</v>
      </c>
      <c r="P101" s="34">
        <v>78.539816000000002</v>
      </c>
      <c r="Q101" s="44"/>
      <c r="R101" s="44" t="s">
        <v>109</v>
      </c>
      <c r="S101" s="44" t="s">
        <v>52</v>
      </c>
      <c r="T101" s="44" t="s">
        <v>389</v>
      </c>
    </row>
    <row r="102" spans="1:20" ht="14.25" customHeight="1">
      <c r="A102" s="49">
        <v>497</v>
      </c>
      <c r="B102" s="28" t="s">
        <v>26</v>
      </c>
      <c r="C102" s="28" t="s">
        <v>357</v>
      </c>
      <c r="D102" s="25" t="s">
        <v>326</v>
      </c>
      <c r="E102" s="28">
        <v>12</v>
      </c>
      <c r="F102" s="24">
        <v>5</v>
      </c>
      <c r="G102" s="43">
        <v>1.42</v>
      </c>
      <c r="H102" s="43">
        <v>0.45200000000000001</v>
      </c>
      <c r="I102" s="26">
        <v>12</v>
      </c>
      <c r="J102" s="26">
        <v>6</v>
      </c>
      <c r="K102" s="27">
        <v>2149222.7829999998</v>
      </c>
      <c r="L102" s="27">
        <v>5066947.9230000004</v>
      </c>
      <c r="M102" s="28">
        <v>0.16045999999999999</v>
      </c>
      <c r="N102" s="29">
        <v>1.463395</v>
      </c>
      <c r="O102" s="25">
        <v>0.76</v>
      </c>
      <c r="P102" s="34">
        <v>113.097336</v>
      </c>
      <c r="Q102" s="44"/>
      <c r="R102" s="44" t="s">
        <v>109</v>
      </c>
      <c r="S102" s="44" t="s">
        <v>52</v>
      </c>
      <c r="T102" s="44" t="s">
        <v>389</v>
      </c>
    </row>
    <row r="103" spans="1:20" ht="14.25" customHeight="1">
      <c r="A103" s="48">
        <v>499</v>
      </c>
      <c r="B103" s="24" t="s">
        <v>27</v>
      </c>
      <c r="C103" s="24" t="s">
        <v>343</v>
      </c>
      <c r="D103" s="25" t="s">
        <v>326</v>
      </c>
      <c r="E103" s="28">
        <v>12</v>
      </c>
      <c r="F103" s="24">
        <v>4</v>
      </c>
      <c r="G103" s="43">
        <v>3.4</v>
      </c>
      <c r="H103" s="43">
        <v>1.082254</v>
      </c>
      <c r="I103" s="26">
        <v>8</v>
      </c>
      <c r="J103" s="26">
        <v>4</v>
      </c>
      <c r="K103" s="27">
        <v>2149221.7439999999</v>
      </c>
      <c r="L103" s="27">
        <v>5066931.6880000001</v>
      </c>
      <c r="M103" s="28">
        <v>0.91991599999999996</v>
      </c>
      <c r="N103" s="29">
        <v>8.3896300000000004</v>
      </c>
      <c r="O103" s="25">
        <v>0.76</v>
      </c>
      <c r="P103" s="34">
        <v>50.265481999999999</v>
      </c>
      <c r="Q103" s="44" t="s">
        <v>190</v>
      </c>
      <c r="R103" s="44" t="s">
        <v>109</v>
      </c>
      <c r="S103" s="44" t="s">
        <v>52</v>
      </c>
      <c r="T103" s="44" t="s">
        <v>389</v>
      </c>
    </row>
    <row r="104" spans="1:20" ht="14.25" customHeight="1">
      <c r="A104" s="49">
        <v>500</v>
      </c>
      <c r="B104" s="28" t="s">
        <v>191</v>
      </c>
      <c r="C104" s="28" t="s">
        <v>352</v>
      </c>
      <c r="D104" s="25" t="s">
        <v>130</v>
      </c>
      <c r="E104" s="28">
        <v>3</v>
      </c>
      <c r="F104" s="24">
        <v>1.3</v>
      </c>
      <c r="G104" s="43">
        <v>0.46</v>
      </c>
      <c r="H104" s="43">
        <v>0.146423</v>
      </c>
      <c r="I104" s="26">
        <v>5</v>
      </c>
      <c r="J104" s="26">
        <v>2.5</v>
      </c>
      <c r="K104" s="27">
        <v>2149208.054</v>
      </c>
      <c r="L104" s="27">
        <v>5066954.8779999996</v>
      </c>
      <c r="M104" s="28">
        <v>1.6839E-2</v>
      </c>
      <c r="N104" s="29">
        <v>3.8392000000000003E-2</v>
      </c>
      <c r="O104" s="25">
        <v>0.76</v>
      </c>
      <c r="P104" s="34">
        <v>19.634954</v>
      </c>
      <c r="Q104" s="44"/>
      <c r="R104" s="44" t="s">
        <v>109</v>
      </c>
      <c r="S104" s="44" t="s">
        <v>52</v>
      </c>
      <c r="T104" s="44" t="s">
        <v>389</v>
      </c>
    </row>
    <row r="105" spans="1:20" ht="14.25" customHeight="1">
      <c r="A105" s="48">
        <v>501</v>
      </c>
      <c r="B105" s="24" t="s">
        <v>127</v>
      </c>
      <c r="C105" s="24" t="s">
        <v>370</v>
      </c>
      <c r="D105" s="25" t="s">
        <v>95</v>
      </c>
      <c r="E105" s="28">
        <v>10</v>
      </c>
      <c r="F105" s="24">
        <v>3</v>
      </c>
      <c r="G105" s="43">
        <v>0.82</v>
      </c>
      <c r="H105" s="43">
        <v>0.26101400000000002</v>
      </c>
      <c r="I105" s="26">
        <v>8</v>
      </c>
      <c r="J105" s="26">
        <v>4</v>
      </c>
      <c r="K105" s="27">
        <v>2149216.2880000002</v>
      </c>
      <c r="L105" s="27">
        <v>5066970.5810000002</v>
      </c>
      <c r="M105" s="28">
        <v>5.3508E-2</v>
      </c>
      <c r="N105" s="29">
        <v>0.40666000000000002</v>
      </c>
      <c r="O105" s="25">
        <v>0.76</v>
      </c>
      <c r="P105" s="34">
        <v>50.265481999999999</v>
      </c>
      <c r="Q105" s="44"/>
      <c r="R105" s="44" t="s">
        <v>109</v>
      </c>
      <c r="S105" s="44" t="s">
        <v>52</v>
      </c>
      <c r="T105" s="44" t="s">
        <v>389</v>
      </c>
    </row>
    <row r="106" spans="1:20" ht="14.25" customHeight="1">
      <c r="A106" s="49">
        <v>502</v>
      </c>
      <c r="B106" s="28" t="s">
        <v>27</v>
      </c>
      <c r="C106" s="28" t="s">
        <v>343</v>
      </c>
      <c r="D106" s="25" t="s">
        <v>326</v>
      </c>
      <c r="E106" s="28">
        <v>9</v>
      </c>
      <c r="F106" s="24">
        <v>3</v>
      </c>
      <c r="G106" s="43">
        <v>1.27</v>
      </c>
      <c r="H106" s="43">
        <v>0.404254</v>
      </c>
      <c r="I106" s="26">
        <v>8</v>
      </c>
      <c r="J106" s="26">
        <v>4</v>
      </c>
      <c r="K106" s="27">
        <v>2149223.2379999999</v>
      </c>
      <c r="L106" s="27">
        <v>5066972.227</v>
      </c>
      <c r="M106" s="28">
        <v>0.12835099999999999</v>
      </c>
      <c r="N106" s="29">
        <v>0.87791699999999995</v>
      </c>
      <c r="O106" s="25">
        <v>0.76</v>
      </c>
      <c r="P106" s="34">
        <v>50.265481999999999</v>
      </c>
      <c r="Q106" s="44"/>
      <c r="R106" s="44" t="s">
        <v>109</v>
      </c>
      <c r="S106" s="44" t="s">
        <v>52</v>
      </c>
      <c r="T106" s="44" t="s">
        <v>389</v>
      </c>
    </row>
    <row r="107" spans="1:20" ht="14.25" customHeight="1">
      <c r="A107" s="48">
        <v>584</v>
      </c>
      <c r="B107" s="24" t="s">
        <v>22</v>
      </c>
      <c r="C107" s="24" t="s">
        <v>345</v>
      </c>
      <c r="D107" s="25" t="s">
        <v>20</v>
      </c>
      <c r="E107" s="24">
        <v>10</v>
      </c>
      <c r="F107" s="24">
        <v>3</v>
      </c>
      <c r="G107" s="43">
        <v>0.45</v>
      </c>
      <c r="H107" s="43">
        <v>0.14323900000000001</v>
      </c>
      <c r="I107" s="26">
        <v>11</v>
      </c>
      <c r="J107" s="26">
        <v>5.5</v>
      </c>
      <c r="K107" s="27">
        <v>2149283.8835999998</v>
      </c>
      <c r="L107" s="27">
        <v>5067120.6359999999</v>
      </c>
      <c r="M107" s="28">
        <v>1.6114E-2</v>
      </c>
      <c r="N107" s="29">
        <v>0.12247</v>
      </c>
      <c r="O107" s="25">
        <v>0.76</v>
      </c>
      <c r="P107" s="35">
        <v>95.033178000000007</v>
      </c>
      <c r="Q107" s="44"/>
      <c r="R107" s="44" t="s">
        <v>109</v>
      </c>
      <c r="S107" s="44" t="s">
        <v>52</v>
      </c>
      <c r="T107" s="44" t="s">
        <v>389</v>
      </c>
    </row>
    <row r="108" spans="1:20" ht="14.25" customHeight="1">
      <c r="A108" s="48">
        <v>585</v>
      </c>
      <c r="B108" s="24" t="s">
        <v>22</v>
      </c>
      <c r="C108" s="24" t="s">
        <v>345</v>
      </c>
      <c r="D108" s="25" t="s">
        <v>20</v>
      </c>
      <c r="E108" s="24">
        <v>10</v>
      </c>
      <c r="F108" s="24">
        <v>3</v>
      </c>
      <c r="G108" s="43">
        <v>0.42</v>
      </c>
      <c r="H108" s="43">
        <v>0.13369</v>
      </c>
      <c r="I108" s="26">
        <v>12</v>
      </c>
      <c r="J108" s="26">
        <v>6</v>
      </c>
      <c r="K108" s="27">
        <v>2149291.3321000002</v>
      </c>
      <c r="L108" s="27">
        <v>5067117.0405000001</v>
      </c>
      <c r="M108" s="28">
        <v>1.4037000000000001E-2</v>
      </c>
      <c r="N108" s="29">
        <v>0.106685</v>
      </c>
      <c r="O108" s="25">
        <v>0.76</v>
      </c>
      <c r="P108" s="35">
        <v>113.097336</v>
      </c>
      <c r="Q108" s="44"/>
      <c r="R108" s="44" t="s">
        <v>109</v>
      </c>
      <c r="S108" s="44" t="s">
        <v>52</v>
      </c>
      <c r="T108" s="44" t="s">
        <v>330</v>
      </c>
    </row>
    <row r="109" spans="1:20" ht="14.25" customHeight="1">
      <c r="A109" s="48">
        <v>586</v>
      </c>
      <c r="B109" s="24" t="s">
        <v>22</v>
      </c>
      <c r="C109" s="24" t="s">
        <v>345</v>
      </c>
      <c r="D109" s="25" t="s">
        <v>20</v>
      </c>
      <c r="E109" s="24">
        <v>12</v>
      </c>
      <c r="F109" s="24">
        <v>5</v>
      </c>
      <c r="G109" s="43">
        <v>0.55000000000000004</v>
      </c>
      <c r="H109" s="43">
        <v>0.17507</v>
      </c>
      <c r="I109" s="26">
        <v>10</v>
      </c>
      <c r="J109" s="26">
        <v>5</v>
      </c>
      <c r="K109" s="27">
        <v>2149294.3174999999</v>
      </c>
      <c r="L109" s="27">
        <v>5067115.5504000001</v>
      </c>
      <c r="M109" s="28">
        <v>2.4072E-2</v>
      </c>
      <c r="N109" s="29">
        <v>0.21953800000000001</v>
      </c>
      <c r="O109" s="25">
        <v>0.76</v>
      </c>
      <c r="P109" s="35">
        <v>78.539816000000002</v>
      </c>
      <c r="Q109" s="44"/>
      <c r="R109" s="44" t="s">
        <v>109</v>
      </c>
      <c r="S109" s="44" t="s">
        <v>52</v>
      </c>
      <c r="T109" s="44" t="s">
        <v>389</v>
      </c>
    </row>
    <row r="110" spans="1:20" ht="14.25" customHeight="1">
      <c r="A110" s="48">
        <v>587</v>
      </c>
      <c r="B110" s="24" t="s">
        <v>60</v>
      </c>
      <c r="C110" s="24" t="s">
        <v>398</v>
      </c>
      <c r="D110" s="25" t="s">
        <v>398</v>
      </c>
      <c r="E110" s="24">
        <v>10</v>
      </c>
      <c r="F110" s="24">
        <v>4</v>
      </c>
      <c r="G110" s="43">
        <v>0.6</v>
      </c>
      <c r="H110" s="43">
        <v>0.19098599999999999</v>
      </c>
      <c r="I110" s="26" t="s">
        <v>398</v>
      </c>
      <c r="J110" s="26">
        <v>0</v>
      </c>
      <c r="K110" s="27">
        <v>2149306.3602</v>
      </c>
      <c r="L110" s="27">
        <v>5067111.9614000004</v>
      </c>
      <c r="M110" s="28">
        <v>2.8648E-2</v>
      </c>
      <c r="N110" s="29">
        <v>0.217724</v>
      </c>
      <c r="O110" s="25">
        <v>0.76</v>
      </c>
      <c r="P110" s="35">
        <v>0</v>
      </c>
      <c r="Q110" s="44"/>
      <c r="R110" s="44" t="s">
        <v>109</v>
      </c>
      <c r="S110" s="44" t="s">
        <v>52</v>
      </c>
      <c r="T110" s="44" t="s">
        <v>324</v>
      </c>
    </row>
    <row r="111" spans="1:20" ht="14.25" customHeight="1">
      <c r="A111" s="48">
        <v>588</v>
      </c>
      <c r="B111" s="24" t="s">
        <v>22</v>
      </c>
      <c r="C111" s="24" t="s">
        <v>345</v>
      </c>
      <c r="D111" s="25" t="s">
        <v>20</v>
      </c>
      <c r="E111" s="24">
        <v>10</v>
      </c>
      <c r="F111" s="24">
        <v>4</v>
      </c>
      <c r="G111" s="43">
        <v>0.7</v>
      </c>
      <c r="H111" s="43">
        <v>0.22281699999999999</v>
      </c>
      <c r="I111" s="26">
        <v>8</v>
      </c>
      <c r="J111" s="26">
        <v>4</v>
      </c>
      <c r="K111" s="27">
        <v>2149307.6845</v>
      </c>
      <c r="L111" s="27">
        <v>5067111.2569000004</v>
      </c>
      <c r="M111" s="28">
        <v>3.8993E-2</v>
      </c>
      <c r="N111" s="29">
        <v>0.29634700000000003</v>
      </c>
      <c r="O111" s="25">
        <v>0.76</v>
      </c>
      <c r="P111" s="35">
        <v>50.265481999999999</v>
      </c>
      <c r="Q111" s="44"/>
      <c r="R111" s="44" t="s">
        <v>109</v>
      </c>
      <c r="S111" s="44" t="s">
        <v>52</v>
      </c>
      <c r="T111" s="44" t="s">
        <v>389</v>
      </c>
    </row>
    <row r="112" spans="1:20" ht="14.25" customHeight="1">
      <c r="A112" s="48">
        <v>589</v>
      </c>
      <c r="B112" s="24" t="s">
        <v>60</v>
      </c>
      <c r="C112" s="24" t="s">
        <v>398</v>
      </c>
      <c r="D112" s="25" t="s">
        <v>398</v>
      </c>
      <c r="E112" s="24">
        <v>10</v>
      </c>
      <c r="F112" s="24">
        <v>5</v>
      </c>
      <c r="G112" s="43">
        <v>1.06</v>
      </c>
      <c r="H112" s="43">
        <v>0.33740799999999999</v>
      </c>
      <c r="I112" s="26" t="s">
        <v>398</v>
      </c>
      <c r="J112" s="26">
        <v>0</v>
      </c>
      <c r="K112" s="27">
        <v>2149310.4808999998</v>
      </c>
      <c r="L112" s="27">
        <v>5067110.1990999999</v>
      </c>
      <c r="M112" s="28">
        <v>8.9413000000000006E-2</v>
      </c>
      <c r="N112" s="29">
        <v>0.67954099999999995</v>
      </c>
      <c r="O112" s="25">
        <v>0.76</v>
      </c>
      <c r="P112" s="35">
        <v>0</v>
      </c>
      <c r="Q112" s="44"/>
      <c r="R112" s="44" t="s">
        <v>109</v>
      </c>
      <c r="S112" s="44" t="s">
        <v>52</v>
      </c>
      <c r="T112" s="44" t="s">
        <v>324</v>
      </c>
    </row>
    <row r="113" spans="1:20" ht="14.25" customHeight="1">
      <c r="A113" s="48">
        <v>590</v>
      </c>
      <c r="B113" s="24" t="s">
        <v>107</v>
      </c>
      <c r="C113" s="24" t="s">
        <v>355</v>
      </c>
      <c r="D113" s="25" t="s">
        <v>31</v>
      </c>
      <c r="E113" s="24">
        <v>12</v>
      </c>
      <c r="F113" s="24">
        <v>5</v>
      </c>
      <c r="G113" s="43">
        <v>2.0499999999999998</v>
      </c>
      <c r="H113" s="43">
        <v>0.65253499999999998</v>
      </c>
      <c r="I113" s="26">
        <v>10</v>
      </c>
      <c r="J113" s="26">
        <v>5</v>
      </c>
      <c r="K113" s="27">
        <v>2149335.3820000002</v>
      </c>
      <c r="L113" s="27">
        <v>5067017.3020000001</v>
      </c>
      <c r="M113" s="28">
        <v>0.334424</v>
      </c>
      <c r="N113" s="29">
        <v>3.0499499999999999</v>
      </c>
      <c r="O113" s="25">
        <v>0.76</v>
      </c>
      <c r="P113" s="35">
        <v>78.539816000000002</v>
      </c>
      <c r="Q113" s="44" t="s">
        <v>218</v>
      </c>
      <c r="R113" s="44" t="s">
        <v>109</v>
      </c>
      <c r="S113" s="44" t="s">
        <v>52</v>
      </c>
      <c r="T113" s="44" t="s">
        <v>389</v>
      </c>
    </row>
    <row r="114" spans="1:20" ht="14.25" customHeight="1">
      <c r="A114" s="48">
        <v>591</v>
      </c>
      <c r="B114" s="24" t="s">
        <v>107</v>
      </c>
      <c r="C114" s="24" t="s">
        <v>355</v>
      </c>
      <c r="D114" s="25" t="s">
        <v>31</v>
      </c>
      <c r="E114" s="24">
        <v>12</v>
      </c>
      <c r="F114" s="24">
        <v>5</v>
      </c>
      <c r="G114" s="43">
        <v>1.92</v>
      </c>
      <c r="H114" s="43">
        <v>0.611155</v>
      </c>
      <c r="I114" s="26">
        <v>10</v>
      </c>
      <c r="J114" s="26">
        <v>5</v>
      </c>
      <c r="K114" s="27">
        <v>2149332.074</v>
      </c>
      <c r="L114" s="27">
        <v>5067025.2089999998</v>
      </c>
      <c r="M114" s="28">
        <v>0.293354</v>
      </c>
      <c r="N114" s="29">
        <v>2.675392</v>
      </c>
      <c r="O114" s="25">
        <v>0.76</v>
      </c>
      <c r="P114" s="35">
        <v>78.539816000000002</v>
      </c>
      <c r="Q114" s="44" t="s">
        <v>178</v>
      </c>
      <c r="R114" s="44" t="s">
        <v>109</v>
      </c>
      <c r="S114" s="44" t="s">
        <v>52</v>
      </c>
      <c r="T114" s="44" t="s">
        <v>389</v>
      </c>
    </row>
    <row r="115" spans="1:20" ht="14.25" customHeight="1">
      <c r="A115" s="48">
        <v>592</v>
      </c>
      <c r="B115" s="24" t="s">
        <v>168</v>
      </c>
      <c r="C115" s="24" t="s">
        <v>347</v>
      </c>
      <c r="D115" s="25" t="s">
        <v>169</v>
      </c>
      <c r="E115" s="24">
        <v>4</v>
      </c>
      <c r="F115" s="24">
        <v>2</v>
      </c>
      <c r="G115" s="43">
        <v>0.54</v>
      </c>
      <c r="H115" s="43">
        <v>0.17188700000000001</v>
      </c>
      <c r="I115" s="26">
        <v>6</v>
      </c>
      <c r="J115" s="26">
        <v>3</v>
      </c>
      <c r="K115" s="27">
        <v>2149324.15</v>
      </c>
      <c r="L115" s="27">
        <v>5067031.1169999996</v>
      </c>
      <c r="M115" s="28">
        <v>2.3205E-2</v>
      </c>
      <c r="N115" s="29">
        <v>7.0542999999999995E-2</v>
      </c>
      <c r="O115" s="25">
        <v>0.76</v>
      </c>
      <c r="P115" s="35">
        <v>28.274334</v>
      </c>
      <c r="Q115" s="44"/>
      <c r="R115" s="44" t="s">
        <v>109</v>
      </c>
      <c r="S115" s="44" t="s">
        <v>52</v>
      </c>
      <c r="T115" s="44" t="s">
        <v>389</v>
      </c>
    </row>
    <row r="116" spans="1:20" ht="14.25" customHeight="1">
      <c r="A116" s="48">
        <v>594</v>
      </c>
      <c r="B116" s="24" t="s">
        <v>27</v>
      </c>
      <c r="C116" s="24" t="s">
        <v>343</v>
      </c>
      <c r="D116" s="25" t="s">
        <v>326</v>
      </c>
      <c r="E116" s="24">
        <v>9</v>
      </c>
      <c r="F116" s="24">
        <v>3</v>
      </c>
      <c r="G116" s="43">
        <v>0.67</v>
      </c>
      <c r="H116" s="43">
        <v>0.21326800000000001</v>
      </c>
      <c r="I116" s="26">
        <v>8</v>
      </c>
      <c r="J116" s="26">
        <v>4</v>
      </c>
      <c r="K116" s="27">
        <v>2149322.0120000001</v>
      </c>
      <c r="L116" s="27">
        <v>5067018.9230000004</v>
      </c>
      <c r="M116" s="28">
        <v>3.5721999999999997E-2</v>
      </c>
      <c r="N116" s="29">
        <v>0.244341</v>
      </c>
      <c r="O116" s="25">
        <v>0.76</v>
      </c>
      <c r="P116" s="35">
        <v>50.265481999999999</v>
      </c>
      <c r="Q116" s="44"/>
      <c r="R116" s="44" t="s">
        <v>109</v>
      </c>
      <c r="S116" s="44" t="s">
        <v>52</v>
      </c>
      <c r="T116" s="44" t="s">
        <v>389</v>
      </c>
    </row>
    <row r="117" spans="1:20" ht="14.25" customHeight="1">
      <c r="A117" s="48">
        <v>595</v>
      </c>
      <c r="B117" s="24" t="s">
        <v>66</v>
      </c>
      <c r="C117" s="24" t="s">
        <v>356</v>
      </c>
      <c r="D117" s="25" t="s">
        <v>53</v>
      </c>
      <c r="E117" s="24">
        <v>10</v>
      </c>
      <c r="F117" s="24">
        <v>4</v>
      </c>
      <c r="G117" s="43">
        <v>0.52</v>
      </c>
      <c r="H117" s="43">
        <v>0.165521</v>
      </c>
      <c r="I117" s="26">
        <v>8</v>
      </c>
      <c r="J117" s="26">
        <v>4</v>
      </c>
      <c r="K117" s="27">
        <v>2149319.5410000002</v>
      </c>
      <c r="L117" s="27">
        <v>5067017.6880000001</v>
      </c>
      <c r="M117" s="28">
        <v>2.1517999999999999E-2</v>
      </c>
      <c r="N117" s="29">
        <v>0.16353500000000001</v>
      </c>
      <c r="O117" s="25">
        <v>0.76</v>
      </c>
      <c r="P117" s="35">
        <v>50.265481999999999</v>
      </c>
      <c r="Q117" s="44"/>
      <c r="R117" s="44" t="s">
        <v>109</v>
      </c>
      <c r="S117" s="44" t="s">
        <v>52</v>
      </c>
      <c r="T117" s="44" t="s">
        <v>389</v>
      </c>
    </row>
    <row r="118" spans="1:20" ht="14.25" customHeight="1">
      <c r="A118" s="48">
        <v>602</v>
      </c>
      <c r="B118" s="24" t="s">
        <v>26</v>
      </c>
      <c r="C118" s="24" t="s">
        <v>357</v>
      </c>
      <c r="D118" s="25" t="s">
        <v>326</v>
      </c>
      <c r="E118" s="24">
        <v>10</v>
      </c>
      <c r="F118" s="24">
        <v>4</v>
      </c>
      <c r="G118" s="43">
        <v>0.39</v>
      </c>
      <c r="H118" s="43">
        <v>0.124141</v>
      </c>
      <c r="I118" s="26">
        <v>6</v>
      </c>
      <c r="J118" s="26">
        <v>3</v>
      </c>
      <c r="K118" s="27">
        <v>2149319.3457999998</v>
      </c>
      <c r="L118" s="27">
        <v>5067063.7429999998</v>
      </c>
      <c r="M118" s="28">
        <v>1.2104E-2</v>
      </c>
      <c r="N118" s="29">
        <v>9.1988E-2</v>
      </c>
      <c r="O118" s="25">
        <v>0.76</v>
      </c>
      <c r="P118" s="35">
        <v>28.274334</v>
      </c>
      <c r="Q118" s="44" t="s">
        <v>70</v>
      </c>
      <c r="R118" s="44" t="s">
        <v>109</v>
      </c>
      <c r="S118" s="44" t="s">
        <v>52</v>
      </c>
      <c r="T118" s="44" t="s">
        <v>389</v>
      </c>
    </row>
    <row r="119" spans="1:20" ht="14.25" customHeight="1">
      <c r="A119" s="48">
        <v>603</v>
      </c>
      <c r="B119" s="24" t="s">
        <v>26</v>
      </c>
      <c r="C119" s="24" t="s">
        <v>357</v>
      </c>
      <c r="D119" s="25" t="s">
        <v>326</v>
      </c>
      <c r="E119" s="24">
        <v>10</v>
      </c>
      <c r="F119" s="24">
        <v>4</v>
      </c>
      <c r="G119" s="43">
        <v>0.76</v>
      </c>
      <c r="H119" s="43">
        <v>0.24191599999999999</v>
      </c>
      <c r="I119" s="26">
        <v>3</v>
      </c>
      <c r="J119" s="26">
        <v>1.5</v>
      </c>
      <c r="K119" s="27">
        <v>2149312.4575</v>
      </c>
      <c r="L119" s="27">
        <v>5067068.8037999999</v>
      </c>
      <c r="M119" s="28">
        <v>4.5963999999999998E-2</v>
      </c>
      <c r="N119" s="29">
        <v>0.34932600000000003</v>
      </c>
      <c r="O119" s="25">
        <v>0.76</v>
      </c>
      <c r="P119" s="35">
        <v>7.0685830000000003</v>
      </c>
      <c r="Q119" s="44"/>
      <c r="R119" s="44" t="s">
        <v>109</v>
      </c>
      <c r="S119" s="44" t="s">
        <v>52</v>
      </c>
      <c r="T119" s="44" t="s">
        <v>389</v>
      </c>
    </row>
    <row r="120" spans="1:20" ht="14.25" customHeight="1">
      <c r="A120" s="48">
        <v>604</v>
      </c>
      <c r="B120" s="24" t="s">
        <v>26</v>
      </c>
      <c r="C120" s="24" t="s">
        <v>357</v>
      </c>
      <c r="D120" s="25" t="s">
        <v>326</v>
      </c>
      <c r="E120" s="24">
        <v>10</v>
      </c>
      <c r="F120" s="24">
        <v>4</v>
      </c>
      <c r="G120" s="43">
        <v>0.44</v>
      </c>
      <c r="H120" s="43">
        <v>0.14005600000000001</v>
      </c>
      <c r="I120" s="26">
        <v>5</v>
      </c>
      <c r="J120" s="26">
        <v>2.5</v>
      </c>
      <c r="K120" s="27">
        <v>2149312.8508000001</v>
      </c>
      <c r="L120" s="27">
        <v>5067068.9989</v>
      </c>
      <c r="M120" s="28">
        <v>1.5406E-2</v>
      </c>
      <c r="N120" s="29">
        <v>0.117087</v>
      </c>
      <c r="O120" s="25">
        <v>0.76</v>
      </c>
      <c r="P120" s="35">
        <v>19.634954</v>
      </c>
      <c r="Q120" s="44"/>
      <c r="R120" s="44" t="s">
        <v>109</v>
      </c>
      <c r="S120" s="44" t="s">
        <v>52</v>
      </c>
      <c r="T120" s="44" t="s">
        <v>389</v>
      </c>
    </row>
    <row r="121" spans="1:20" ht="14.25" customHeight="1">
      <c r="A121" s="48">
        <v>605</v>
      </c>
      <c r="B121" s="24" t="s">
        <v>19</v>
      </c>
      <c r="C121" s="24" t="s">
        <v>335</v>
      </c>
      <c r="D121" s="25" t="s">
        <v>20</v>
      </c>
      <c r="E121" s="24">
        <v>10</v>
      </c>
      <c r="F121" s="24">
        <v>5</v>
      </c>
      <c r="G121" s="43">
        <v>1.1399999999999999</v>
      </c>
      <c r="H121" s="43">
        <v>0.362873</v>
      </c>
      <c r="I121" s="26">
        <v>8</v>
      </c>
      <c r="J121" s="26">
        <v>4</v>
      </c>
      <c r="K121" s="27">
        <v>2149311.0510999998</v>
      </c>
      <c r="L121" s="27">
        <v>5067075.8258999996</v>
      </c>
      <c r="M121" s="28">
        <v>0.103419</v>
      </c>
      <c r="N121" s="29">
        <v>0.78598400000000002</v>
      </c>
      <c r="O121" s="25">
        <v>0.76</v>
      </c>
      <c r="P121" s="35">
        <v>50.265481999999999</v>
      </c>
      <c r="Q121" s="44"/>
      <c r="R121" s="44" t="s">
        <v>109</v>
      </c>
      <c r="S121" s="44" t="s">
        <v>52</v>
      </c>
      <c r="T121" s="44" t="s">
        <v>389</v>
      </c>
    </row>
    <row r="122" spans="1:20" ht="14.25" customHeight="1">
      <c r="A122" s="48">
        <v>606</v>
      </c>
      <c r="B122" s="24" t="s">
        <v>117</v>
      </c>
      <c r="C122" s="24" t="s">
        <v>337</v>
      </c>
      <c r="D122" s="25" t="s">
        <v>326</v>
      </c>
      <c r="E122" s="24">
        <v>10</v>
      </c>
      <c r="F122" s="24">
        <v>4</v>
      </c>
      <c r="G122" s="43">
        <v>1.1100000000000001</v>
      </c>
      <c r="H122" s="43">
        <v>0.35332400000000003</v>
      </c>
      <c r="I122" s="26">
        <v>10</v>
      </c>
      <c r="J122" s="26">
        <v>5</v>
      </c>
      <c r="K122" s="27">
        <v>2149318.3415000001</v>
      </c>
      <c r="L122" s="27">
        <v>5067076.2196000004</v>
      </c>
      <c r="M122" s="28">
        <v>9.8046999999999995E-2</v>
      </c>
      <c r="N122" s="29">
        <v>0.74516000000000004</v>
      </c>
      <c r="O122" s="25">
        <v>0.76</v>
      </c>
      <c r="P122" s="35">
        <v>78.539816000000002</v>
      </c>
      <c r="Q122" s="44"/>
      <c r="R122" s="44" t="s">
        <v>109</v>
      </c>
      <c r="S122" s="44" t="s">
        <v>52</v>
      </c>
      <c r="T122" s="44" t="s">
        <v>389</v>
      </c>
    </row>
    <row r="123" spans="1:20" ht="14.25" customHeight="1">
      <c r="A123" s="48">
        <v>607</v>
      </c>
      <c r="B123" s="24" t="s">
        <v>22</v>
      </c>
      <c r="C123" s="24" t="s">
        <v>345</v>
      </c>
      <c r="D123" s="25" t="s">
        <v>20</v>
      </c>
      <c r="E123" s="24">
        <v>10</v>
      </c>
      <c r="F123" s="24">
        <v>4</v>
      </c>
      <c r="G123" s="43">
        <v>0.78</v>
      </c>
      <c r="H123" s="43">
        <v>0.248282</v>
      </c>
      <c r="I123" s="26">
        <v>12</v>
      </c>
      <c r="J123" s="26">
        <v>6</v>
      </c>
      <c r="K123" s="27">
        <v>2149324.5274</v>
      </c>
      <c r="L123" s="27">
        <v>5067076.6706999997</v>
      </c>
      <c r="M123" s="28">
        <v>4.8415E-2</v>
      </c>
      <c r="N123" s="29">
        <v>0.36795299999999997</v>
      </c>
      <c r="O123" s="25">
        <v>0.76</v>
      </c>
      <c r="P123" s="35">
        <v>113.097336</v>
      </c>
      <c r="Q123" s="44"/>
      <c r="R123" s="44" t="s">
        <v>109</v>
      </c>
      <c r="S123" s="44" t="s">
        <v>52</v>
      </c>
      <c r="T123" s="44" t="s">
        <v>389</v>
      </c>
    </row>
    <row r="124" spans="1:20" ht="14.25" customHeight="1">
      <c r="A124" s="48">
        <v>608</v>
      </c>
      <c r="B124" s="24" t="s">
        <v>117</v>
      </c>
      <c r="C124" s="24" t="s">
        <v>337</v>
      </c>
      <c r="D124" s="25" t="s">
        <v>326</v>
      </c>
      <c r="E124" s="24">
        <v>12</v>
      </c>
      <c r="F124" s="24">
        <v>5</v>
      </c>
      <c r="G124" s="43">
        <v>0.79</v>
      </c>
      <c r="H124" s="43">
        <v>0.25146499999999999</v>
      </c>
      <c r="I124" s="26">
        <v>10</v>
      </c>
      <c r="J124" s="26">
        <v>5</v>
      </c>
      <c r="K124" s="27">
        <v>2149321.5488</v>
      </c>
      <c r="L124" s="27">
        <v>5067071.2630000003</v>
      </c>
      <c r="M124" s="28">
        <v>4.9664E-2</v>
      </c>
      <c r="N124" s="29">
        <v>0.45293800000000001</v>
      </c>
      <c r="O124" s="25">
        <v>0.76</v>
      </c>
      <c r="P124" s="35">
        <v>78.539816000000002</v>
      </c>
      <c r="Q124" s="44"/>
      <c r="R124" s="44" t="s">
        <v>109</v>
      </c>
      <c r="S124" s="44" t="s">
        <v>52</v>
      </c>
      <c r="T124" s="44" t="s">
        <v>389</v>
      </c>
    </row>
    <row r="125" spans="1:20" ht="14.25" customHeight="1">
      <c r="A125" s="48">
        <v>609</v>
      </c>
      <c r="B125" s="24" t="s">
        <v>117</v>
      </c>
      <c r="C125" s="24" t="s">
        <v>337</v>
      </c>
      <c r="D125" s="25" t="s">
        <v>326</v>
      </c>
      <c r="E125" s="24">
        <v>12</v>
      </c>
      <c r="F125" s="24">
        <v>6</v>
      </c>
      <c r="G125" s="43">
        <v>0.44</v>
      </c>
      <c r="H125" s="43">
        <v>0.14005600000000001</v>
      </c>
      <c r="I125" s="26">
        <v>9</v>
      </c>
      <c r="J125" s="26">
        <v>4.5</v>
      </c>
      <c r="K125" s="27">
        <v>2149321.9178999998</v>
      </c>
      <c r="L125" s="27">
        <v>5067069.0224000001</v>
      </c>
      <c r="M125" s="28">
        <v>1.5406E-2</v>
      </c>
      <c r="N125" s="29">
        <v>0.14050499999999999</v>
      </c>
      <c r="O125" s="25">
        <v>0.76</v>
      </c>
      <c r="P125" s="35">
        <v>63.617251000000003</v>
      </c>
      <c r="Q125" s="44"/>
      <c r="R125" s="44" t="s">
        <v>109</v>
      </c>
      <c r="S125" s="44" t="s">
        <v>52</v>
      </c>
      <c r="T125" s="44" t="s">
        <v>389</v>
      </c>
    </row>
    <row r="126" spans="1:20" ht="14.25" customHeight="1">
      <c r="A126" s="48">
        <v>613</v>
      </c>
      <c r="B126" s="24" t="s">
        <v>106</v>
      </c>
      <c r="C126" s="24" t="s">
        <v>342</v>
      </c>
      <c r="D126" s="25" t="s">
        <v>20</v>
      </c>
      <c r="E126" s="24">
        <v>12</v>
      </c>
      <c r="F126" s="24">
        <v>5</v>
      </c>
      <c r="G126" s="43">
        <v>4</v>
      </c>
      <c r="H126" s="43">
        <v>1.2732399999999999</v>
      </c>
      <c r="I126" s="26">
        <v>10</v>
      </c>
      <c r="J126" s="26">
        <v>5</v>
      </c>
      <c r="K126" s="27">
        <v>2149312.7631999999</v>
      </c>
      <c r="L126" s="27">
        <v>5067097.0409000004</v>
      </c>
      <c r="M126" s="28">
        <v>1.2732399999999999</v>
      </c>
      <c r="N126" s="29">
        <v>11.611945</v>
      </c>
      <c r="O126" s="25">
        <v>0.76</v>
      </c>
      <c r="P126" s="35">
        <v>78.539816000000002</v>
      </c>
      <c r="Q126" s="44" t="s">
        <v>70</v>
      </c>
      <c r="R126" s="44" t="s">
        <v>109</v>
      </c>
      <c r="S126" s="44" t="s">
        <v>52</v>
      </c>
      <c r="T126" s="44" t="s">
        <v>389</v>
      </c>
    </row>
    <row r="127" spans="1:20" ht="14.25" customHeight="1">
      <c r="A127" s="48">
        <v>614</v>
      </c>
      <c r="B127" s="24" t="s">
        <v>67</v>
      </c>
      <c r="C127" s="24" t="s">
        <v>367</v>
      </c>
      <c r="D127" s="25" t="s">
        <v>68</v>
      </c>
      <c r="E127" s="24">
        <v>12</v>
      </c>
      <c r="F127" s="24">
        <v>6</v>
      </c>
      <c r="G127" s="43">
        <v>2</v>
      </c>
      <c r="H127" s="43">
        <v>0.63661999999999996</v>
      </c>
      <c r="I127" s="26">
        <v>12</v>
      </c>
      <c r="J127" s="26">
        <v>6</v>
      </c>
      <c r="K127" s="27">
        <v>2149312.3409000002</v>
      </c>
      <c r="L127" s="27">
        <v>5067098.5436000004</v>
      </c>
      <c r="M127" s="28">
        <v>0.31830999999999998</v>
      </c>
      <c r="N127" s="29">
        <v>2.9029859999999998</v>
      </c>
      <c r="O127" s="25">
        <v>0.76</v>
      </c>
      <c r="P127" s="35">
        <v>113.097336</v>
      </c>
      <c r="Q127" s="44" t="s">
        <v>70</v>
      </c>
      <c r="R127" s="44" t="s">
        <v>109</v>
      </c>
      <c r="S127" s="44" t="s">
        <v>52</v>
      </c>
      <c r="T127" s="44" t="s">
        <v>389</v>
      </c>
    </row>
    <row r="128" spans="1:20" ht="14.25" customHeight="1">
      <c r="A128" s="48">
        <v>615</v>
      </c>
      <c r="B128" s="24" t="s">
        <v>67</v>
      </c>
      <c r="C128" s="24" t="s">
        <v>367</v>
      </c>
      <c r="D128" s="25" t="s">
        <v>68</v>
      </c>
      <c r="E128" s="24">
        <v>12</v>
      </c>
      <c r="F128" s="24">
        <v>4</v>
      </c>
      <c r="G128" s="43">
        <v>2.35</v>
      </c>
      <c r="H128" s="43">
        <v>0.74802800000000003</v>
      </c>
      <c r="I128" s="26">
        <v>10</v>
      </c>
      <c r="J128" s="26">
        <v>5</v>
      </c>
      <c r="K128" s="27">
        <v>2149310.2576000001</v>
      </c>
      <c r="L128" s="27">
        <v>5067099.3452000003</v>
      </c>
      <c r="M128" s="28">
        <v>0.439467</v>
      </c>
      <c r="N128" s="29">
        <v>4.0079349999999998</v>
      </c>
      <c r="O128" s="25">
        <v>0.76</v>
      </c>
      <c r="P128" s="35">
        <v>78.539816000000002</v>
      </c>
      <c r="Q128" s="44" t="s">
        <v>70</v>
      </c>
      <c r="R128" s="44" t="s">
        <v>109</v>
      </c>
      <c r="S128" s="44" t="s">
        <v>52</v>
      </c>
      <c r="T128" s="44" t="s">
        <v>389</v>
      </c>
    </row>
    <row r="129" spans="1:20" ht="14.25" customHeight="1">
      <c r="A129" s="48">
        <v>616</v>
      </c>
      <c r="B129" s="24" t="s">
        <v>106</v>
      </c>
      <c r="C129" s="24" t="s">
        <v>342</v>
      </c>
      <c r="D129" s="25" t="s">
        <v>20</v>
      </c>
      <c r="E129" s="24">
        <v>13</v>
      </c>
      <c r="F129" s="24">
        <v>6</v>
      </c>
      <c r="G129" s="43">
        <v>2.57</v>
      </c>
      <c r="H129" s="43">
        <v>0.81805600000000001</v>
      </c>
      <c r="I129" s="26">
        <v>9</v>
      </c>
      <c r="J129" s="26">
        <v>4.5</v>
      </c>
      <c r="K129" s="27">
        <v>2149308.2255000002</v>
      </c>
      <c r="L129" s="27">
        <v>5067101.1517000003</v>
      </c>
      <c r="M129" s="28">
        <v>0.52560099999999998</v>
      </c>
      <c r="N129" s="29">
        <v>5.1929400000000001</v>
      </c>
      <c r="O129" s="25">
        <v>0.76</v>
      </c>
      <c r="P129" s="35">
        <v>63.617251000000003</v>
      </c>
      <c r="Q129" s="44" t="s">
        <v>70</v>
      </c>
      <c r="R129" s="44" t="s">
        <v>109</v>
      </c>
      <c r="S129" s="44" t="s">
        <v>52</v>
      </c>
      <c r="T129" s="44" t="s">
        <v>389</v>
      </c>
    </row>
    <row r="130" spans="1:20" ht="14.25" customHeight="1">
      <c r="A130" s="48">
        <v>617</v>
      </c>
      <c r="B130" s="24" t="s">
        <v>60</v>
      </c>
      <c r="C130" s="24" t="s">
        <v>398</v>
      </c>
      <c r="D130" s="25" t="s">
        <v>398</v>
      </c>
      <c r="E130" s="24">
        <v>10</v>
      </c>
      <c r="F130" s="24">
        <v>4</v>
      </c>
      <c r="G130" s="43">
        <v>0.64</v>
      </c>
      <c r="H130" s="43">
        <v>0.20371800000000001</v>
      </c>
      <c r="I130" s="26" t="s">
        <v>398</v>
      </c>
      <c r="J130" s="26">
        <v>0</v>
      </c>
      <c r="K130" s="27">
        <v>2149306.1351000001</v>
      </c>
      <c r="L130" s="27">
        <v>5067095.0752999997</v>
      </c>
      <c r="M130" s="28">
        <v>3.2594999999999999E-2</v>
      </c>
      <c r="N130" s="29">
        <v>0.247721</v>
      </c>
      <c r="O130" s="25">
        <v>0.76</v>
      </c>
      <c r="P130" s="35">
        <v>0</v>
      </c>
      <c r="Q130" s="44" t="s">
        <v>231</v>
      </c>
      <c r="R130" s="44" t="s">
        <v>109</v>
      </c>
      <c r="S130" s="44" t="s">
        <v>52</v>
      </c>
      <c r="T130" s="44" t="s">
        <v>324</v>
      </c>
    </row>
    <row r="131" spans="1:20" ht="14.25" customHeight="1">
      <c r="A131" s="48">
        <v>619</v>
      </c>
      <c r="B131" s="24" t="s">
        <v>19</v>
      </c>
      <c r="C131" s="24" t="s">
        <v>335</v>
      </c>
      <c r="D131" s="25" t="s">
        <v>20</v>
      </c>
      <c r="E131" s="24">
        <v>11</v>
      </c>
      <c r="F131" s="24">
        <v>4</v>
      </c>
      <c r="G131" s="43">
        <v>0.52</v>
      </c>
      <c r="H131" s="43">
        <v>0.165521</v>
      </c>
      <c r="I131" s="26">
        <v>7</v>
      </c>
      <c r="J131" s="26">
        <v>3.5</v>
      </c>
      <c r="K131" s="27">
        <v>2149282.6444000001</v>
      </c>
      <c r="L131" s="27">
        <v>5067109.0729999999</v>
      </c>
      <c r="M131" s="28">
        <v>2.1517999999999999E-2</v>
      </c>
      <c r="N131" s="29">
        <v>0.17988799999999999</v>
      </c>
      <c r="O131" s="25">
        <v>0.76</v>
      </c>
      <c r="P131" s="35">
        <v>38.48451</v>
      </c>
      <c r="Q131" s="44"/>
      <c r="R131" s="44" t="s">
        <v>109</v>
      </c>
      <c r="S131" s="44" t="s">
        <v>52</v>
      </c>
      <c r="T131" s="44" t="s">
        <v>389</v>
      </c>
    </row>
    <row r="132" spans="1:20" ht="14.25" customHeight="1">
      <c r="A132" s="48">
        <v>628</v>
      </c>
      <c r="B132" s="24" t="s">
        <v>107</v>
      </c>
      <c r="C132" s="24" t="s">
        <v>355</v>
      </c>
      <c r="D132" s="25" t="s">
        <v>31</v>
      </c>
      <c r="E132" s="24">
        <v>10</v>
      </c>
      <c r="F132" s="24">
        <v>4</v>
      </c>
      <c r="G132" s="43">
        <v>1.05</v>
      </c>
      <c r="H132" s="43">
        <v>0.33422499999999999</v>
      </c>
      <c r="I132" s="26">
        <v>12</v>
      </c>
      <c r="J132" s="26">
        <v>6</v>
      </c>
      <c r="K132" s="27">
        <v>2149239.2242999999</v>
      </c>
      <c r="L132" s="27">
        <v>5067143.6032999996</v>
      </c>
      <c r="M132" s="28">
        <v>8.7734000000000006E-2</v>
      </c>
      <c r="N132" s="29">
        <v>0.66678000000000004</v>
      </c>
      <c r="O132" s="25">
        <v>0.76</v>
      </c>
      <c r="P132" s="35">
        <v>113.097336</v>
      </c>
      <c r="Q132" s="44"/>
      <c r="R132" s="44" t="s">
        <v>109</v>
      </c>
      <c r="S132" s="44" t="s">
        <v>52</v>
      </c>
      <c r="T132" s="44" t="s">
        <v>389</v>
      </c>
    </row>
    <row r="133" spans="1:20" ht="14.25" customHeight="1">
      <c r="A133" s="49">
        <v>629</v>
      </c>
      <c r="B133" s="28" t="s">
        <v>168</v>
      </c>
      <c r="C133" s="28" t="s">
        <v>347</v>
      </c>
      <c r="D133" s="25" t="s">
        <v>169</v>
      </c>
      <c r="E133" s="24">
        <v>6</v>
      </c>
      <c r="F133" s="24">
        <v>2</v>
      </c>
      <c r="G133" s="43">
        <v>0.3</v>
      </c>
      <c r="H133" s="43">
        <v>9.5492999999999995E-2</v>
      </c>
      <c r="I133" s="26">
        <v>5</v>
      </c>
      <c r="J133" s="26">
        <v>2.5</v>
      </c>
      <c r="K133" s="27">
        <v>2149234.0189999999</v>
      </c>
      <c r="L133" s="27">
        <v>5067144.9165000003</v>
      </c>
      <c r="M133" s="28">
        <v>7.162E-3</v>
      </c>
      <c r="N133" s="29">
        <v>3.2659000000000001E-2</v>
      </c>
      <c r="O133" s="25">
        <v>0.76</v>
      </c>
      <c r="P133" s="35">
        <v>19.634954</v>
      </c>
      <c r="Q133" s="44"/>
      <c r="R133" s="44" t="s">
        <v>109</v>
      </c>
      <c r="S133" s="44" t="s">
        <v>52</v>
      </c>
      <c r="T133" s="44" t="s">
        <v>389</v>
      </c>
    </row>
    <row r="134" spans="1:20" ht="14.25" customHeight="1">
      <c r="A134" s="48">
        <v>630</v>
      </c>
      <c r="B134" s="24" t="s">
        <v>30</v>
      </c>
      <c r="C134" s="24" t="s">
        <v>349</v>
      </c>
      <c r="D134" s="25" t="s">
        <v>31</v>
      </c>
      <c r="E134" s="24">
        <v>12</v>
      </c>
      <c r="F134" s="24">
        <v>4</v>
      </c>
      <c r="G134" s="43">
        <v>3.2</v>
      </c>
      <c r="H134" s="43">
        <v>1.0185919999999999</v>
      </c>
      <c r="I134" s="26">
        <v>12</v>
      </c>
      <c r="J134" s="26">
        <v>6</v>
      </c>
      <c r="K134" s="27">
        <v>2149233.3906999999</v>
      </c>
      <c r="L134" s="27">
        <v>5067139.5674999999</v>
      </c>
      <c r="M134" s="28">
        <v>0.81487299999999996</v>
      </c>
      <c r="N134" s="29">
        <v>7.4316449999999996</v>
      </c>
      <c r="O134" s="25">
        <v>0.76</v>
      </c>
      <c r="P134" s="35">
        <v>113.097336</v>
      </c>
      <c r="Q134" s="44" t="s">
        <v>238</v>
      </c>
      <c r="R134" s="44" t="s">
        <v>109</v>
      </c>
      <c r="S134" s="44" t="s">
        <v>52</v>
      </c>
      <c r="T134" s="44" t="s">
        <v>389</v>
      </c>
    </row>
    <row r="135" spans="1:20" ht="14.25" customHeight="1">
      <c r="A135" s="49">
        <v>631</v>
      </c>
      <c r="B135" s="28" t="s">
        <v>19</v>
      </c>
      <c r="C135" s="28" t="s">
        <v>335</v>
      </c>
      <c r="D135" s="25" t="s">
        <v>20</v>
      </c>
      <c r="E135" s="28">
        <v>10</v>
      </c>
      <c r="F135" s="24">
        <v>3</v>
      </c>
      <c r="G135" s="43">
        <v>0.76</v>
      </c>
      <c r="H135" s="43">
        <v>0.24191599999999999</v>
      </c>
      <c r="I135" s="26">
        <v>9</v>
      </c>
      <c r="J135" s="26">
        <v>4.5</v>
      </c>
      <c r="K135" s="27">
        <v>2149227.4369000001</v>
      </c>
      <c r="L135" s="27">
        <v>5067171.1255000001</v>
      </c>
      <c r="M135" s="28">
        <v>4.5963999999999998E-2</v>
      </c>
      <c r="N135" s="29">
        <v>0.34932600000000003</v>
      </c>
      <c r="O135" s="25">
        <v>0.76</v>
      </c>
      <c r="P135" s="35">
        <v>63.617251000000003</v>
      </c>
      <c r="Q135" s="44"/>
      <c r="R135" s="44" t="s">
        <v>109</v>
      </c>
      <c r="S135" s="44" t="s">
        <v>52</v>
      </c>
      <c r="T135" s="44" t="s">
        <v>389</v>
      </c>
    </row>
    <row r="136" spans="1:20" ht="14.25" customHeight="1">
      <c r="A136" s="48">
        <v>633</v>
      </c>
      <c r="B136" s="24" t="s">
        <v>60</v>
      </c>
      <c r="C136" s="24" t="s">
        <v>398</v>
      </c>
      <c r="D136" s="25" t="s">
        <v>398</v>
      </c>
      <c r="E136" s="28">
        <v>16</v>
      </c>
      <c r="F136" s="24">
        <v>9</v>
      </c>
      <c r="G136" s="43">
        <v>1</v>
      </c>
      <c r="H136" s="43">
        <v>0.31830999999999998</v>
      </c>
      <c r="I136" s="26" t="s">
        <v>398</v>
      </c>
      <c r="J136" s="26">
        <v>0</v>
      </c>
      <c r="K136" s="27">
        <v>2149221.7974</v>
      </c>
      <c r="L136" s="27">
        <v>5067167.9446</v>
      </c>
      <c r="M136" s="28">
        <v>7.9576999999999995E-2</v>
      </c>
      <c r="N136" s="29">
        <v>0.96766200000000002</v>
      </c>
      <c r="O136" s="25">
        <v>0.76</v>
      </c>
      <c r="P136" s="34">
        <v>0</v>
      </c>
      <c r="Q136" s="44"/>
      <c r="R136" s="44" t="s">
        <v>109</v>
      </c>
      <c r="S136" s="44" t="s">
        <v>52</v>
      </c>
      <c r="T136" s="44" t="s">
        <v>324</v>
      </c>
    </row>
    <row r="137" spans="1:20" ht="14.25" customHeight="1">
      <c r="A137" s="48">
        <v>635</v>
      </c>
      <c r="B137" s="24" t="s">
        <v>38</v>
      </c>
      <c r="C137" s="24" t="s">
        <v>365</v>
      </c>
      <c r="D137" s="25" t="s">
        <v>39</v>
      </c>
      <c r="E137" s="28">
        <v>12</v>
      </c>
      <c r="F137" s="24">
        <v>4</v>
      </c>
      <c r="G137" s="43">
        <v>0.85</v>
      </c>
      <c r="H137" s="43">
        <v>0.270563</v>
      </c>
      <c r="I137" s="26">
        <v>10</v>
      </c>
      <c r="J137" s="26">
        <v>5</v>
      </c>
      <c r="K137" s="27">
        <v>2149215.7711999998</v>
      </c>
      <c r="L137" s="27">
        <v>5067165.3558</v>
      </c>
      <c r="M137" s="28">
        <v>5.7494999999999997E-2</v>
      </c>
      <c r="N137" s="29">
        <v>0.52435200000000004</v>
      </c>
      <c r="O137" s="25">
        <v>0.76</v>
      </c>
      <c r="P137" s="34">
        <v>78.539816000000002</v>
      </c>
      <c r="Q137" s="44"/>
      <c r="R137" s="44" t="s">
        <v>109</v>
      </c>
      <c r="S137" s="44" t="s">
        <v>52</v>
      </c>
      <c r="T137" s="44" t="s">
        <v>389</v>
      </c>
    </row>
    <row r="138" spans="1:20" ht="14.25" customHeight="1">
      <c r="A138" s="49">
        <v>636</v>
      </c>
      <c r="B138" s="28" t="s">
        <v>26</v>
      </c>
      <c r="C138" s="28" t="s">
        <v>357</v>
      </c>
      <c r="D138" s="25" t="s">
        <v>326</v>
      </c>
      <c r="E138" s="28">
        <v>10</v>
      </c>
      <c r="F138" s="24">
        <v>5</v>
      </c>
      <c r="G138" s="43">
        <v>0.36</v>
      </c>
      <c r="H138" s="43">
        <v>0.114592</v>
      </c>
      <c r="I138" s="26">
        <v>8</v>
      </c>
      <c r="J138" s="26">
        <v>4</v>
      </c>
      <c r="K138" s="27">
        <v>2149207.6998000001</v>
      </c>
      <c r="L138" s="27">
        <v>5067173.1266999999</v>
      </c>
      <c r="M138" s="28">
        <v>1.0312999999999999E-2</v>
      </c>
      <c r="N138" s="29">
        <v>7.8381000000000006E-2</v>
      </c>
      <c r="O138" s="25">
        <v>0.76</v>
      </c>
      <c r="P138" s="34">
        <v>50.265481999999999</v>
      </c>
      <c r="Q138" s="44"/>
      <c r="R138" s="44" t="s">
        <v>109</v>
      </c>
      <c r="S138" s="44" t="s">
        <v>52</v>
      </c>
      <c r="T138" s="44" t="s">
        <v>389</v>
      </c>
    </row>
    <row r="139" spans="1:20" ht="14.25" customHeight="1">
      <c r="A139" s="48">
        <v>637</v>
      </c>
      <c r="B139" s="24" t="s">
        <v>38</v>
      </c>
      <c r="C139" s="24" t="s">
        <v>365</v>
      </c>
      <c r="D139" s="25" t="s">
        <v>39</v>
      </c>
      <c r="E139" s="24">
        <v>12</v>
      </c>
      <c r="F139" s="24">
        <v>5</v>
      </c>
      <c r="G139" s="43">
        <v>0.92</v>
      </c>
      <c r="H139" s="43">
        <v>0.29284500000000002</v>
      </c>
      <c r="I139" s="26">
        <v>7</v>
      </c>
      <c r="J139" s="26">
        <v>3.5</v>
      </c>
      <c r="K139" s="27">
        <v>2149204.14</v>
      </c>
      <c r="L139" s="27">
        <v>5067175.4095000001</v>
      </c>
      <c r="M139" s="28">
        <v>6.7353999999999997E-2</v>
      </c>
      <c r="N139" s="29">
        <v>0.61427200000000004</v>
      </c>
      <c r="O139" s="25">
        <v>0.76</v>
      </c>
      <c r="P139" s="34">
        <v>38.48451</v>
      </c>
      <c r="Q139" s="44"/>
      <c r="R139" s="44" t="s">
        <v>109</v>
      </c>
      <c r="S139" s="44" t="s">
        <v>52</v>
      </c>
      <c r="T139" s="44" t="s">
        <v>389</v>
      </c>
    </row>
    <row r="140" spans="1:20" ht="14.25" customHeight="1">
      <c r="A140" s="49">
        <v>638</v>
      </c>
      <c r="B140" s="28" t="s">
        <v>26</v>
      </c>
      <c r="C140" s="28" t="s">
        <v>357</v>
      </c>
      <c r="D140" s="25" t="s">
        <v>326</v>
      </c>
      <c r="E140" s="28">
        <v>12</v>
      </c>
      <c r="F140" s="24">
        <v>5</v>
      </c>
      <c r="G140" s="43">
        <v>1.23</v>
      </c>
      <c r="H140" s="43">
        <v>0.39152100000000001</v>
      </c>
      <c r="I140" s="26">
        <v>10</v>
      </c>
      <c r="J140" s="26">
        <v>5</v>
      </c>
      <c r="K140" s="27">
        <v>2149195.6606999999</v>
      </c>
      <c r="L140" s="27">
        <v>5067175.0290000001</v>
      </c>
      <c r="M140" s="28">
        <v>0.120393</v>
      </c>
      <c r="N140" s="29">
        <v>1.097982</v>
      </c>
      <c r="O140" s="25">
        <v>0.76</v>
      </c>
      <c r="P140" s="34">
        <v>78.539816000000002</v>
      </c>
      <c r="Q140" s="44"/>
      <c r="R140" s="44" t="s">
        <v>109</v>
      </c>
      <c r="S140" s="44" t="s">
        <v>52</v>
      </c>
      <c r="T140" s="44" t="s">
        <v>389</v>
      </c>
    </row>
    <row r="141" spans="1:20" ht="14.25" customHeight="1">
      <c r="A141" s="48">
        <v>639</v>
      </c>
      <c r="B141" s="24" t="s">
        <v>38</v>
      </c>
      <c r="C141" s="24" t="s">
        <v>365</v>
      </c>
      <c r="D141" s="25" t="s">
        <v>39</v>
      </c>
      <c r="E141" s="24">
        <v>13</v>
      </c>
      <c r="F141" s="24">
        <v>5</v>
      </c>
      <c r="G141" s="43">
        <v>0.56000000000000005</v>
      </c>
      <c r="H141" s="43">
        <v>0.178254</v>
      </c>
      <c r="I141" s="26">
        <v>8</v>
      </c>
      <c r="J141" s="26">
        <v>4</v>
      </c>
      <c r="K141" s="27">
        <v>2149186.9621000001</v>
      </c>
      <c r="L141" s="27">
        <v>5067185.0005000001</v>
      </c>
      <c r="M141" s="28">
        <v>2.4955000000000001E-2</v>
      </c>
      <c r="N141" s="29">
        <v>0.24656</v>
      </c>
      <c r="O141" s="25">
        <v>0.76</v>
      </c>
      <c r="P141" s="34">
        <v>50.265481999999999</v>
      </c>
      <c r="Q141" s="44"/>
      <c r="R141" s="44" t="s">
        <v>109</v>
      </c>
      <c r="S141" s="44" t="s">
        <v>52</v>
      </c>
      <c r="T141" s="44" t="s">
        <v>389</v>
      </c>
    </row>
    <row r="142" spans="1:20" ht="14.25" customHeight="1">
      <c r="A142" s="48">
        <v>640</v>
      </c>
      <c r="B142" s="24" t="s">
        <v>30</v>
      </c>
      <c r="C142" s="24" t="s">
        <v>349</v>
      </c>
      <c r="D142" s="25" t="s">
        <v>31</v>
      </c>
      <c r="E142" s="24">
        <v>12</v>
      </c>
      <c r="F142" s="24">
        <v>6</v>
      </c>
      <c r="G142" s="43">
        <v>0.93</v>
      </c>
      <c r="H142" s="43">
        <v>0.29602800000000001</v>
      </c>
      <c r="I142" s="26">
        <v>10</v>
      </c>
      <c r="J142" s="26">
        <v>5</v>
      </c>
      <c r="K142" s="27">
        <v>2149181.2713000001</v>
      </c>
      <c r="L142" s="27">
        <v>5067181.4164000005</v>
      </c>
      <c r="M142" s="28">
        <v>6.8826999999999999E-2</v>
      </c>
      <c r="N142" s="29">
        <v>0.62769799999999998</v>
      </c>
      <c r="O142" s="25">
        <v>0.76</v>
      </c>
      <c r="P142" s="34">
        <v>78.539816000000002</v>
      </c>
      <c r="Q142" s="44"/>
      <c r="R142" s="44" t="s">
        <v>109</v>
      </c>
      <c r="S142" s="44" t="s">
        <v>52</v>
      </c>
      <c r="T142" s="44" t="s">
        <v>389</v>
      </c>
    </row>
    <row r="143" spans="1:20" ht="14.25" customHeight="1">
      <c r="A143" s="48">
        <v>641</v>
      </c>
      <c r="B143" s="24" t="s">
        <v>38</v>
      </c>
      <c r="C143" s="24" t="s">
        <v>365</v>
      </c>
      <c r="D143" s="25" t="s">
        <v>39</v>
      </c>
      <c r="E143" s="24">
        <v>12</v>
      </c>
      <c r="F143" s="24">
        <v>5</v>
      </c>
      <c r="G143" s="43">
        <v>1.05</v>
      </c>
      <c r="H143" s="43">
        <v>0.33422499999999999</v>
      </c>
      <c r="I143" s="26">
        <v>10</v>
      </c>
      <c r="J143" s="26">
        <v>5</v>
      </c>
      <c r="K143" s="27">
        <v>2149174.1083999998</v>
      </c>
      <c r="L143" s="27">
        <v>5067184.2298999997</v>
      </c>
      <c r="M143" s="28">
        <v>8.7734000000000006E-2</v>
      </c>
      <c r="N143" s="29">
        <v>0.80013599999999996</v>
      </c>
      <c r="O143" s="25">
        <v>0.76</v>
      </c>
      <c r="P143" s="34">
        <v>78.539816000000002</v>
      </c>
      <c r="Q143" s="44"/>
      <c r="R143" s="44" t="s">
        <v>109</v>
      </c>
      <c r="S143" s="44" t="s">
        <v>52</v>
      </c>
      <c r="T143" s="44" t="s">
        <v>389</v>
      </c>
    </row>
    <row r="144" spans="1:20" ht="14.25" customHeight="1">
      <c r="A144" s="49">
        <v>642</v>
      </c>
      <c r="B144" s="28" t="s">
        <v>38</v>
      </c>
      <c r="C144" s="24" t="s">
        <v>365</v>
      </c>
      <c r="D144" s="25" t="s">
        <v>39</v>
      </c>
      <c r="E144" s="28">
        <v>12</v>
      </c>
      <c r="F144" s="24">
        <v>7</v>
      </c>
      <c r="G144" s="43">
        <v>0.78</v>
      </c>
      <c r="H144" s="43">
        <v>0.248282</v>
      </c>
      <c r="I144" s="26">
        <v>9</v>
      </c>
      <c r="J144" s="26">
        <v>4.5</v>
      </c>
      <c r="K144" s="27">
        <v>2149172.4010000001</v>
      </c>
      <c r="L144" s="27">
        <v>5067185.4316999996</v>
      </c>
      <c r="M144" s="28">
        <v>4.8415E-2</v>
      </c>
      <c r="N144" s="29">
        <v>0.44154399999999999</v>
      </c>
      <c r="O144" s="25">
        <v>0.76</v>
      </c>
      <c r="P144" s="34">
        <v>63.617251000000003</v>
      </c>
      <c r="Q144" s="44"/>
      <c r="R144" s="44" t="s">
        <v>109</v>
      </c>
      <c r="S144" s="44" t="s">
        <v>52</v>
      </c>
      <c r="T144" s="44" t="s">
        <v>389</v>
      </c>
    </row>
    <row r="145" spans="1:20" ht="14.25" customHeight="1">
      <c r="A145" s="48">
        <v>643</v>
      </c>
      <c r="B145" s="24" t="s">
        <v>38</v>
      </c>
      <c r="C145" s="28" t="s">
        <v>365</v>
      </c>
      <c r="D145" s="25" t="s">
        <v>39</v>
      </c>
      <c r="E145" s="28">
        <v>12</v>
      </c>
      <c r="F145" s="24">
        <v>7</v>
      </c>
      <c r="G145" s="43">
        <v>0.56999999999999995</v>
      </c>
      <c r="H145" s="43">
        <v>0.18143699999999999</v>
      </c>
      <c r="I145" s="26">
        <v>8</v>
      </c>
      <c r="J145" s="26">
        <v>4</v>
      </c>
      <c r="K145" s="27">
        <v>2149171.9770999998</v>
      </c>
      <c r="L145" s="27">
        <v>5067186.4798999997</v>
      </c>
      <c r="M145" s="28">
        <v>2.5855E-2</v>
      </c>
      <c r="N145" s="29">
        <v>0.235795</v>
      </c>
      <c r="O145" s="25">
        <v>0.76</v>
      </c>
      <c r="P145" s="34">
        <v>50.265481999999999</v>
      </c>
      <c r="Q145" s="44"/>
      <c r="R145" s="44" t="s">
        <v>109</v>
      </c>
      <c r="S145" s="44" t="s">
        <v>52</v>
      </c>
      <c r="T145" s="44" t="s">
        <v>389</v>
      </c>
    </row>
    <row r="146" spans="1:20" ht="14.25" customHeight="1">
      <c r="A146" s="48">
        <v>645</v>
      </c>
      <c r="B146" s="24" t="s">
        <v>38</v>
      </c>
      <c r="C146" s="28" t="s">
        <v>365</v>
      </c>
      <c r="D146" s="25" t="s">
        <v>39</v>
      </c>
      <c r="E146" s="28">
        <v>12</v>
      </c>
      <c r="F146" s="24">
        <v>6</v>
      </c>
      <c r="G146" s="43">
        <v>0.78</v>
      </c>
      <c r="H146" s="43">
        <v>0.248282</v>
      </c>
      <c r="I146" s="26">
        <v>7</v>
      </c>
      <c r="J146" s="26">
        <v>3.5</v>
      </c>
      <c r="K146" s="27">
        <v>2149168.8634000001</v>
      </c>
      <c r="L146" s="27">
        <v>5067179.0642999997</v>
      </c>
      <c r="M146" s="28">
        <v>4.8415E-2</v>
      </c>
      <c r="N146" s="29">
        <v>0.44154399999999999</v>
      </c>
      <c r="O146" s="25">
        <v>0.76</v>
      </c>
      <c r="P146" s="34">
        <v>38.48451</v>
      </c>
      <c r="Q146" s="44"/>
      <c r="R146" s="44" t="s">
        <v>109</v>
      </c>
      <c r="S146" s="44" t="s">
        <v>52</v>
      </c>
      <c r="T146" s="44" t="s">
        <v>389</v>
      </c>
    </row>
    <row r="147" spans="1:20" ht="14.25" customHeight="1">
      <c r="A147" s="48">
        <v>646</v>
      </c>
      <c r="B147" s="24" t="s">
        <v>26</v>
      </c>
      <c r="C147" s="28" t="s">
        <v>357</v>
      </c>
      <c r="D147" s="25" t="s">
        <v>326</v>
      </c>
      <c r="E147" s="28">
        <v>9</v>
      </c>
      <c r="F147" s="24">
        <v>5</v>
      </c>
      <c r="G147" s="43">
        <v>0.36</v>
      </c>
      <c r="H147" s="43">
        <v>0.114592</v>
      </c>
      <c r="I147" s="26">
        <v>10</v>
      </c>
      <c r="J147" s="26">
        <v>5</v>
      </c>
      <c r="K147" s="27">
        <v>2149169.2456999999</v>
      </c>
      <c r="L147" s="27">
        <v>5067176.2142000003</v>
      </c>
      <c r="M147" s="28">
        <v>1.0312999999999999E-2</v>
      </c>
      <c r="N147" s="29">
        <v>7.0542999999999995E-2</v>
      </c>
      <c r="O147" s="25">
        <v>0.76</v>
      </c>
      <c r="P147" s="34">
        <v>78.539816000000002</v>
      </c>
      <c r="Q147" s="44"/>
      <c r="R147" s="44" t="s">
        <v>109</v>
      </c>
      <c r="S147" s="44" t="s">
        <v>52</v>
      </c>
      <c r="T147" s="44" t="s">
        <v>389</v>
      </c>
    </row>
    <row r="148" spans="1:20" ht="14.25" customHeight="1">
      <c r="A148" s="57">
        <v>647</v>
      </c>
      <c r="B148" s="56" t="s">
        <v>50</v>
      </c>
      <c r="C148" s="56" t="s">
        <v>373</v>
      </c>
      <c r="D148" s="56" t="s">
        <v>326</v>
      </c>
      <c r="E148" s="56">
        <v>10</v>
      </c>
      <c r="F148" s="56">
        <v>4</v>
      </c>
      <c r="G148" s="58">
        <v>1.1299999999999999</v>
      </c>
      <c r="H148" s="58">
        <v>0.35969000000000001</v>
      </c>
      <c r="I148" s="56">
        <v>11</v>
      </c>
      <c r="J148" s="56">
        <v>5.5</v>
      </c>
      <c r="K148" s="56">
        <v>2149165.1313</v>
      </c>
      <c r="L148" s="56">
        <v>5067169.9671999998</v>
      </c>
      <c r="M148" s="56">
        <v>0.10161199999999999</v>
      </c>
      <c r="N148" s="56">
        <v>0.77225500000000002</v>
      </c>
      <c r="O148" s="56">
        <v>0.76</v>
      </c>
      <c r="P148" s="59">
        <v>95.033178000000007</v>
      </c>
      <c r="Q148" s="60"/>
      <c r="R148" s="60" t="s">
        <v>109</v>
      </c>
      <c r="S148" s="60" t="s">
        <v>52</v>
      </c>
      <c r="T148" s="60" t="s">
        <v>389</v>
      </c>
    </row>
    <row r="149" spans="1:20" ht="14.25" customHeight="1">
      <c r="A149" s="49">
        <v>648</v>
      </c>
      <c r="B149" s="28" t="s">
        <v>26</v>
      </c>
      <c r="C149" s="24" t="s">
        <v>357</v>
      </c>
      <c r="D149" s="25" t="s">
        <v>326</v>
      </c>
      <c r="E149" s="28">
        <v>12</v>
      </c>
      <c r="F149" s="24">
        <v>8</v>
      </c>
      <c r="G149" s="43">
        <v>1.37</v>
      </c>
      <c r="H149" s="43">
        <v>0.436085</v>
      </c>
      <c r="I149" s="26">
        <v>10</v>
      </c>
      <c r="J149" s="26">
        <v>5</v>
      </c>
      <c r="K149" s="27">
        <v>2149172.7837</v>
      </c>
      <c r="L149" s="27">
        <v>5067161.3153999997</v>
      </c>
      <c r="M149" s="28">
        <v>0.14935899999999999</v>
      </c>
      <c r="N149" s="29">
        <v>1.3621540000000001</v>
      </c>
      <c r="O149" s="25">
        <v>0.76</v>
      </c>
      <c r="P149" s="34">
        <v>78.539816000000002</v>
      </c>
      <c r="Q149" s="44"/>
      <c r="R149" s="44" t="s">
        <v>109</v>
      </c>
      <c r="S149" s="44" t="s">
        <v>52</v>
      </c>
      <c r="T149" s="44" t="s">
        <v>389</v>
      </c>
    </row>
    <row r="150" spans="1:20" ht="14.25" customHeight="1">
      <c r="A150" s="48">
        <v>649</v>
      </c>
      <c r="B150" s="24" t="s">
        <v>138</v>
      </c>
      <c r="C150" s="28" t="s">
        <v>341</v>
      </c>
      <c r="D150" s="25" t="s">
        <v>95</v>
      </c>
      <c r="E150" s="28">
        <v>12</v>
      </c>
      <c r="F150" s="24">
        <v>7</v>
      </c>
      <c r="G150" s="43">
        <v>1.1299999999999999</v>
      </c>
      <c r="H150" s="43">
        <v>0.35969000000000001</v>
      </c>
      <c r="I150" s="26">
        <v>12</v>
      </c>
      <c r="J150" s="26">
        <v>6</v>
      </c>
      <c r="K150" s="27">
        <v>2149172.0125000002</v>
      </c>
      <c r="L150" s="27">
        <v>5067158.6923000002</v>
      </c>
      <c r="M150" s="28">
        <v>0.10161199999999999</v>
      </c>
      <c r="N150" s="29">
        <v>0.92670600000000003</v>
      </c>
      <c r="O150" s="25">
        <v>0.76</v>
      </c>
      <c r="P150" s="34">
        <v>113.097336</v>
      </c>
      <c r="Q150" s="44"/>
      <c r="R150" s="44" t="s">
        <v>109</v>
      </c>
      <c r="S150" s="44" t="s">
        <v>52</v>
      </c>
      <c r="T150" s="44" t="s">
        <v>389</v>
      </c>
    </row>
    <row r="151" spans="1:20" ht="14.25" customHeight="1">
      <c r="A151" s="48">
        <v>654</v>
      </c>
      <c r="B151" s="24" t="s">
        <v>26</v>
      </c>
      <c r="C151" s="24" t="s">
        <v>357</v>
      </c>
      <c r="D151" s="25" t="s">
        <v>326</v>
      </c>
      <c r="E151" s="24">
        <v>10</v>
      </c>
      <c r="F151" s="24">
        <v>4</v>
      </c>
      <c r="G151" s="43">
        <v>1.1499999999999999</v>
      </c>
      <c r="H151" s="43">
        <v>0.36605599999999999</v>
      </c>
      <c r="I151" s="26">
        <v>9</v>
      </c>
      <c r="J151" s="26">
        <v>4.5</v>
      </c>
      <c r="K151" s="27">
        <v>2149197.301</v>
      </c>
      <c r="L151" s="27">
        <v>5067144.1584000001</v>
      </c>
      <c r="M151" s="28">
        <v>0.105241</v>
      </c>
      <c r="N151" s="29">
        <v>0.79983300000000002</v>
      </c>
      <c r="O151" s="25">
        <v>0.76</v>
      </c>
      <c r="P151" s="34">
        <v>63.617251000000003</v>
      </c>
      <c r="Q151" s="44"/>
      <c r="R151" s="44" t="s">
        <v>109</v>
      </c>
      <c r="S151" s="44" t="s">
        <v>52</v>
      </c>
      <c r="T151" s="44" t="s">
        <v>389</v>
      </c>
    </row>
    <row r="152" spans="1:20" ht="14.25" customHeight="1">
      <c r="A152" s="48">
        <v>655</v>
      </c>
      <c r="B152" s="24" t="s">
        <v>26</v>
      </c>
      <c r="C152" s="24" t="s">
        <v>357</v>
      </c>
      <c r="D152" s="25" t="s">
        <v>326</v>
      </c>
      <c r="E152" s="28">
        <v>12</v>
      </c>
      <c r="F152" s="24">
        <v>6</v>
      </c>
      <c r="G152" s="43">
        <v>2.2799999999999998</v>
      </c>
      <c r="H152" s="43">
        <v>0.72574700000000003</v>
      </c>
      <c r="I152" s="26">
        <v>9</v>
      </c>
      <c r="J152" s="26">
        <v>4.5</v>
      </c>
      <c r="K152" s="27">
        <v>2149219.9616</v>
      </c>
      <c r="L152" s="27">
        <v>5067140.0344000002</v>
      </c>
      <c r="M152" s="28">
        <v>0.41367599999999999</v>
      </c>
      <c r="N152" s="29">
        <v>3.7727210000000002</v>
      </c>
      <c r="O152" s="25">
        <v>0.76</v>
      </c>
      <c r="P152" s="34">
        <v>63.617251000000003</v>
      </c>
      <c r="Q152" s="44" t="s">
        <v>242</v>
      </c>
      <c r="R152" s="44" t="s">
        <v>109</v>
      </c>
      <c r="S152" s="44" t="s">
        <v>52</v>
      </c>
      <c r="T152" s="44" t="s">
        <v>389</v>
      </c>
    </row>
    <row r="153" spans="1:20" ht="14.25" customHeight="1">
      <c r="A153" s="48">
        <v>656</v>
      </c>
      <c r="B153" s="24" t="s">
        <v>132</v>
      </c>
      <c r="C153" s="24" t="s">
        <v>372</v>
      </c>
      <c r="D153" s="25" t="s">
        <v>326</v>
      </c>
      <c r="E153" s="28">
        <v>10</v>
      </c>
      <c r="F153" s="24">
        <v>5</v>
      </c>
      <c r="G153" s="43">
        <v>2.15</v>
      </c>
      <c r="H153" s="43">
        <v>0.68436600000000003</v>
      </c>
      <c r="I153" s="26">
        <v>12</v>
      </c>
      <c r="J153" s="26">
        <v>6</v>
      </c>
      <c r="K153" s="27">
        <v>2149214.2982999999</v>
      </c>
      <c r="L153" s="27">
        <v>5067117.2969000004</v>
      </c>
      <c r="M153" s="28">
        <v>0.36784699999999998</v>
      </c>
      <c r="N153" s="29">
        <v>2.795636</v>
      </c>
      <c r="O153" s="25">
        <v>0.76</v>
      </c>
      <c r="P153" s="34">
        <v>113.097336</v>
      </c>
      <c r="Q153" s="44" t="s">
        <v>243</v>
      </c>
      <c r="R153" s="44" t="s">
        <v>109</v>
      </c>
      <c r="S153" s="44" t="s">
        <v>52</v>
      </c>
      <c r="T153" s="44" t="s">
        <v>389</v>
      </c>
    </row>
    <row r="154" spans="1:20" ht="14.25" customHeight="1">
      <c r="A154" s="48">
        <v>657</v>
      </c>
      <c r="B154" s="24" t="s">
        <v>96</v>
      </c>
      <c r="C154" s="24" t="s">
        <v>348</v>
      </c>
      <c r="D154" s="25" t="s">
        <v>37</v>
      </c>
      <c r="E154" s="28">
        <v>12</v>
      </c>
      <c r="F154" s="24">
        <v>6</v>
      </c>
      <c r="G154" s="43">
        <v>1.46</v>
      </c>
      <c r="H154" s="43">
        <v>0.46473199999999998</v>
      </c>
      <c r="I154" s="26">
        <v>10</v>
      </c>
      <c r="J154" s="26">
        <v>5</v>
      </c>
      <c r="K154" s="27">
        <v>2149211.9868000001</v>
      </c>
      <c r="L154" s="27">
        <v>5067103.0398000004</v>
      </c>
      <c r="M154" s="28">
        <v>0.169627</v>
      </c>
      <c r="N154" s="29">
        <v>1.5470010000000001</v>
      </c>
      <c r="O154" s="25">
        <v>0.76</v>
      </c>
      <c r="P154" s="34">
        <v>78.539816000000002</v>
      </c>
      <c r="Q154" s="44" t="s">
        <v>244</v>
      </c>
      <c r="R154" s="44" t="s">
        <v>109</v>
      </c>
      <c r="S154" s="44" t="s">
        <v>52</v>
      </c>
      <c r="T154" s="44" t="s">
        <v>389</v>
      </c>
    </row>
    <row r="155" spans="1:20" ht="14.25" customHeight="1">
      <c r="A155" s="48">
        <v>658</v>
      </c>
      <c r="B155" s="24" t="s">
        <v>27</v>
      </c>
      <c r="C155" s="24" t="s">
        <v>343</v>
      </c>
      <c r="D155" s="25" t="s">
        <v>326</v>
      </c>
      <c r="E155" s="24">
        <v>10</v>
      </c>
      <c r="F155" s="24">
        <v>4</v>
      </c>
      <c r="G155" s="43">
        <v>1.49</v>
      </c>
      <c r="H155" s="43">
        <v>0.47428199999999998</v>
      </c>
      <c r="I155" s="26">
        <v>12</v>
      </c>
      <c r="J155" s="26">
        <v>6</v>
      </c>
      <c r="K155" s="27">
        <v>2149186.9657999999</v>
      </c>
      <c r="L155" s="27">
        <v>5067115.7358999997</v>
      </c>
      <c r="M155" s="28">
        <v>0.17666999999999999</v>
      </c>
      <c r="N155" s="29">
        <v>1.342692</v>
      </c>
      <c r="O155" s="25">
        <v>0.76</v>
      </c>
      <c r="P155" s="34">
        <v>113.097336</v>
      </c>
      <c r="Q155" s="44"/>
      <c r="R155" s="44" t="s">
        <v>109</v>
      </c>
      <c r="S155" s="44" t="s">
        <v>52</v>
      </c>
      <c r="T155" s="44" t="s">
        <v>389</v>
      </c>
    </row>
    <row r="156" spans="1:20" ht="14.25" customHeight="1">
      <c r="A156" s="48">
        <v>659</v>
      </c>
      <c r="B156" s="24" t="s">
        <v>27</v>
      </c>
      <c r="C156" s="24" t="s">
        <v>343</v>
      </c>
      <c r="D156" s="25" t="s">
        <v>326</v>
      </c>
      <c r="E156" s="24">
        <v>10</v>
      </c>
      <c r="F156" s="24">
        <v>4</v>
      </c>
      <c r="G156" s="43">
        <v>0.3</v>
      </c>
      <c r="H156" s="43">
        <v>9.5492999999999995E-2</v>
      </c>
      <c r="I156" s="26">
        <v>6</v>
      </c>
      <c r="J156" s="26">
        <v>3</v>
      </c>
      <c r="K156" s="27">
        <v>2149185.2102999999</v>
      </c>
      <c r="L156" s="27">
        <v>5067114.5248999996</v>
      </c>
      <c r="M156" s="28">
        <v>7.162E-3</v>
      </c>
      <c r="N156" s="29">
        <v>5.4431E-2</v>
      </c>
      <c r="O156" s="25">
        <v>0.76</v>
      </c>
      <c r="P156" s="34">
        <v>28.274334</v>
      </c>
      <c r="Q156" s="44"/>
      <c r="R156" s="44" t="s">
        <v>109</v>
      </c>
      <c r="S156" s="44" t="s">
        <v>52</v>
      </c>
      <c r="T156" s="44" t="s">
        <v>389</v>
      </c>
    </row>
    <row r="157" spans="1:20" ht="14.25" customHeight="1">
      <c r="A157" s="49">
        <v>660</v>
      </c>
      <c r="B157" s="28" t="s">
        <v>27</v>
      </c>
      <c r="C157" s="24" t="s">
        <v>343</v>
      </c>
      <c r="D157" s="25" t="s">
        <v>326</v>
      </c>
      <c r="E157" s="28">
        <v>12</v>
      </c>
      <c r="F157" s="24">
        <v>6</v>
      </c>
      <c r="G157" s="43">
        <v>0.93</v>
      </c>
      <c r="H157" s="43">
        <v>0.29602800000000001</v>
      </c>
      <c r="I157" s="26">
        <v>10</v>
      </c>
      <c r="J157" s="26">
        <v>5</v>
      </c>
      <c r="K157" s="27">
        <v>2149182.7264999999</v>
      </c>
      <c r="L157" s="27">
        <v>5067114.9801000003</v>
      </c>
      <c r="M157" s="28">
        <v>6.8826999999999999E-2</v>
      </c>
      <c r="N157" s="29">
        <v>0.62769799999999998</v>
      </c>
      <c r="O157" s="25">
        <v>0.76</v>
      </c>
      <c r="P157" s="34">
        <v>78.539816000000002</v>
      </c>
      <c r="Q157" s="44"/>
      <c r="R157" s="44" t="s">
        <v>109</v>
      </c>
      <c r="S157" s="44" t="s">
        <v>52</v>
      </c>
      <c r="T157" s="44" t="s">
        <v>389</v>
      </c>
    </row>
    <row r="158" spans="1:20" ht="14.25" customHeight="1">
      <c r="A158" s="48">
        <v>666</v>
      </c>
      <c r="B158" s="24" t="s">
        <v>66</v>
      </c>
      <c r="C158" s="24" t="s">
        <v>356</v>
      </c>
      <c r="D158" s="25" t="s">
        <v>53</v>
      </c>
      <c r="E158" s="24">
        <v>12</v>
      </c>
      <c r="F158" s="24">
        <v>5</v>
      </c>
      <c r="G158" s="43">
        <v>0.75</v>
      </c>
      <c r="H158" s="43">
        <v>0.238732</v>
      </c>
      <c r="I158" s="26">
        <v>10</v>
      </c>
      <c r="J158" s="26">
        <v>5</v>
      </c>
      <c r="K158" s="27">
        <v>2149201.2848999999</v>
      </c>
      <c r="L158" s="27">
        <v>5067094.1622000001</v>
      </c>
      <c r="M158" s="28">
        <v>4.4762000000000003E-2</v>
      </c>
      <c r="N158" s="29">
        <v>0.40823199999999998</v>
      </c>
      <c r="O158" s="25">
        <v>0.76</v>
      </c>
      <c r="P158" s="34">
        <v>78.539816000000002</v>
      </c>
      <c r="Q158" s="44"/>
      <c r="R158" s="44" t="s">
        <v>109</v>
      </c>
      <c r="S158" s="44" t="s">
        <v>52</v>
      </c>
      <c r="T158" s="44" t="s">
        <v>389</v>
      </c>
    </row>
    <row r="159" spans="1:20" ht="14.25" customHeight="1">
      <c r="A159" s="48">
        <v>669</v>
      </c>
      <c r="B159" s="24" t="s">
        <v>107</v>
      </c>
      <c r="C159" s="24" t="s">
        <v>355</v>
      </c>
      <c r="D159" s="25" t="s">
        <v>31</v>
      </c>
      <c r="E159" s="24">
        <v>12</v>
      </c>
      <c r="F159" s="24">
        <v>5</v>
      </c>
      <c r="G159" s="43">
        <v>1.47</v>
      </c>
      <c r="H159" s="43">
        <v>0.467916</v>
      </c>
      <c r="I159" s="26">
        <v>10</v>
      </c>
      <c r="J159" s="26">
        <v>5</v>
      </c>
      <c r="K159" s="27">
        <v>2149197.0251000002</v>
      </c>
      <c r="L159" s="27">
        <v>5067073.7334000003</v>
      </c>
      <c r="M159" s="28">
        <v>0.171959</v>
      </c>
      <c r="N159" s="29">
        <v>1.5682659999999999</v>
      </c>
      <c r="O159" s="25">
        <v>0.76</v>
      </c>
      <c r="P159" s="34">
        <v>78.539816000000002</v>
      </c>
      <c r="Q159" s="44"/>
      <c r="R159" s="44" t="s">
        <v>109</v>
      </c>
      <c r="S159" s="44" t="s">
        <v>52</v>
      </c>
      <c r="T159" s="44" t="s">
        <v>389</v>
      </c>
    </row>
    <row r="160" spans="1:20" ht="14.25" customHeight="1">
      <c r="A160" s="48">
        <v>670</v>
      </c>
      <c r="B160" s="24" t="s">
        <v>30</v>
      </c>
      <c r="C160" s="24" t="s">
        <v>349</v>
      </c>
      <c r="D160" s="25" t="s">
        <v>31</v>
      </c>
      <c r="E160" s="24">
        <v>12</v>
      </c>
      <c r="F160" s="24">
        <v>6</v>
      </c>
      <c r="G160" s="43">
        <v>3.29</v>
      </c>
      <c r="H160" s="43">
        <v>1.0472399999999999</v>
      </c>
      <c r="I160" s="26">
        <v>12</v>
      </c>
      <c r="J160" s="26">
        <v>6</v>
      </c>
      <c r="K160" s="27">
        <v>2149190.5754</v>
      </c>
      <c r="L160" s="27">
        <v>5067084.1310000001</v>
      </c>
      <c r="M160" s="28">
        <v>0.86135499999999998</v>
      </c>
      <c r="N160" s="29">
        <v>7.8555529999999996</v>
      </c>
      <c r="O160" s="25">
        <v>0.76</v>
      </c>
      <c r="P160" s="34">
        <v>113.097336</v>
      </c>
      <c r="Q160" s="44" t="s">
        <v>251</v>
      </c>
      <c r="R160" s="44" t="s">
        <v>109</v>
      </c>
      <c r="S160" s="44" t="s">
        <v>52</v>
      </c>
      <c r="T160" s="44" t="s">
        <v>389</v>
      </c>
    </row>
    <row r="161" spans="1:20" ht="14.25" customHeight="1">
      <c r="A161" s="49">
        <v>673</v>
      </c>
      <c r="B161" s="28" t="s">
        <v>116</v>
      </c>
      <c r="C161" s="28" t="s">
        <v>364</v>
      </c>
      <c r="D161" s="25" t="s">
        <v>89</v>
      </c>
      <c r="E161" s="28">
        <v>9</v>
      </c>
      <c r="F161" s="24">
        <v>2</v>
      </c>
      <c r="G161" s="43">
        <v>0.42</v>
      </c>
      <c r="H161" s="43">
        <v>0.13369</v>
      </c>
      <c r="I161" s="26">
        <v>5</v>
      </c>
      <c r="J161" s="26">
        <v>2.5</v>
      </c>
      <c r="K161" s="27">
        <v>2149202.8983999998</v>
      </c>
      <c r="L161" s="27">
        <v>5067034.2407999998</v>
      </c>
      <c r="M161" s="28">
        <v>1.4037000000000001E-2</v>
      </c>
      <c r="N161" s="29">
        <v>9.6016000000000004E-2</v>
      </c>
      <c r="O161" s="25">
        <v>0.76</v>
      </c>
      <c r="P161" s="34">
        <v>19.634954</v>
      </c>
      <c r="Q161" s="44" t="s">
        <v>178</v>
      </c>
      <c r="R161" s="44" t="s">
        <v>109</v>
      </c>
      <c r="S161" s="44" t="s">
        <v>52</v>
      </c>
      <c r="T161" s="44" t="s">
        <v>389</v>
      </c>
    </row>
    <row r="162" spans="1:20" ht="14.25" customHeight="1">
      <c r="A162" s="48">
        <v>675</v>
      </c>
      <c r="B162" s="24" t="s">
        <v>107</v>
      </c>
      <c r="C162" s="24" t="s">
        <v>355</v>
      </c>
      <c r="D162" s="25" t="s">
        <v>31</v>
      </c>
      <c r="E162" s="24">
        <v>12</v>
      </c>
      <c r="F162" s="24">
        <v>5</v>
      </c>
      <c r="G162" s="43">
        <v>1.1000000000000001</v>
      </c>
      <c r="H162" s="43">
        <v>0.35014099999999998</v>
      </c>
      <c r="I162" s="26">
        <v>9</v>
      </c>
      <c r="J162" s="26">
        <v>4.5</v>
      </c>
      <c r="K162" s="27">
        <v>2149199.0512000001</v>
      </c>
      <c r="L162" s="27">
        <v>5067037.3965999996</v>
      </c>
      <c r="M162" s="28">
        <v>9.6289E-2</v>
      </c>
      <c r="N162" s="29">
        <v>0.87815299999999996</v>
      </c>
      <c r="O162" s="25">
        <v>0.76</v>
      </c>
      <c r="P162" s="34">
        <v>63.617251000000003</v>
      </c>
      <c r="Q162" s="44"/>
      <c r="R162" s="44" t="s">
        <v>109</v>
      </c>
      <c r="S162" s="44" t="s">
        <v>52</v>
      </c>
      <c r="T162" s="44" t="s">
        <v>389</v>
      </c>
    </row>
    <row r="163" spans="1:20" ht="14.25" customHeight="1">
      <c r="A163" s="48">
        <v>676</v>
      </c>
      <c r="B163" s="24" t="s">
        <v>116</v>
      </c>
      <c r="C163" s="24" t="s">
        <v>364</v>
      </c>
      <c r="D163" s="25" t="s">
        <v>89</v>
      </c>
      <c r="E163" s="24">
        <v>9</v>
      </c>
      <c r="F163" s="24">
        <v>3</v>
      </c>
      <c r="G163" s="43">
        <v>0.44</v>
      </c>
      <c r="H163" s="43">
        <v>0.14005600000000001</v>
      </c>
      <c r="I163" s="26">
        <v>6</v>
      </c>
      <c r="J163" s="26">
        <v>3</v>
      </c>
      <c r="K163" s="27">
        <v>2149191.0660000001</v>
      </c>
      <c r="L163" s="27">
        <v>5067035.3937999997</v>
      </c>
      <c r="M163" s="28">
        <v>1.5406E-2</v>
      </c>
      <c r="N163" s="29">
        <v>0.105378</v>
      </c>
      <c r="O163" s="25">
        <v>0.76</v>
      </c>
      <c r="P163" s="34">
        <v>28.274334</v>
      </c>
      <c r="Q163" s="44"/>
      <c r="R163" s="44" t="s">
        <v>109</v>
      </c>
      <c r="S163" s="44" t="s">
        <v>52</v>
      </c>
      <c r="T163" s="44" t="s">
        <v>389</v>
      </c>
    </row>
    <row r="164" spans="1:20" ht="14.25" customHeight="1">
      <c r="A164" s="49">
        <v>680</v>
      </c>
      <c r="B164" s="28" t="s">
        <v>116</v>
      </c>
      <c r="C164" s="24" t="s">
        <v>364</v>
      </c>
      <c r="D164" s="25" t="s">
        <v>89</v>
      </c>
      <c r="E164" s="28">
        <v>7</v>
      </c>
      <c r="F164" s="24">
        <v>0</v>
      </c>
      <c r="G164" s="43">
        <v>0.5</v>
      </c>
      <c r="H164" s="43">
        <v>0.15915499999999999</v>
      </c>
      <c r="I164" s="26">
        <v>5</v>
      </c>
      <c r="J164" s="26">
        <v>2.5</v>
      </c>
      <c r="K164" s="27">
        <v>2149182.2807</v>
      </c>
      <c r="L164" s="27">
        <v>5067067.1645</v>
      </c>
      <c r="M164" s="28">
        <v>1.9893999999999998E-2</v>
      </c>
      <c r="N164" s="29">
        <v>0.105838</v>
      </c>
      <c r="O164" s="25">
        <v>0.76</v>
      </c>
      <c r="P164" s="34">
        <v>19.634954</v>
      </c>
      <c r="Q164" s="44"/>
      <c r="R164" s="44" t="s">
        <v>109</v>
      </c>
      <c r="S164" s="44" t="s">
        <v>52</v>
      </c>
      <c r="T164" s="44" t="s">
        <v>389</v>
      </c>
    </row>
    <row r="165" spans="1:20" ht="14.25" customHeight="1">
      <c r="A165" s="48">
        <v>681</v>
      </c>
      <c r="B165" s="24" t="s">
        <v>132</v>
      </c>
      <c r="C165" s="24" t="s">
        <v>372</v>
      </c>
      <c r="D165" s="25" t="s">
        <v>326</v>
      </c>
      <c r="E165" s="24">
        <v>12</v>
      </c>
      <c r="F165" s="24">
        <v>4</v>
      </c>
      <c r="G165" s="43">
        <v>2.1</v>
      </c>
      <c r="H165" s="43">
        <v>0.66845100000000002</v>
      </c>
      <c r="I165" s="26">
        <v>10</v>
      </c>
      <c r="J165" s="26">
        <v>5</v>
      </c>
      <c r="K165" s="27">
        <v>2149193.193</v>
      </c>
      <c r="L165" s="27">
        <v>5067031.2078</v>
      </c>
      <c r="M165" s="28">
        <v>0.350937</v>
      </c>
      <c r="N165" s="29">
        <v>3.200542</v>
      </c>
      <c r="O165" s="25">
        <v>0.76</v>
      </c>
      <c r="P165" s="34">
        <v>78.539816000000002</v>
      </c>
      <c r="Q165" s="44" t="s">
        <v>253</v>
      </c>
      <c r="R165" s="44" t="s">
        <v>109</v>
      </c>
      <c r="S165" s="44" t="s">
        <v>52</v>
      </c>
      <c r="T165" s="44" t="s">
        <v>330</v>
      </c>
    </row>
    <row r="166" spans="1:20" ht="14.25" customHeight="1">
      <c r="A166" s="48">
        <v>683</v>
      </c>
      <c r="B166" s="24" t="s">
        <v>88</v>
      </c>
      <c r="C166" s="24" t="s">
        <v>361</v>
      </c>
      <c r="D166" s="25" t="s">
        <v>89</v>
      </c>
      <c r="E166" s="28">
        <v>10</v>
      </c>
      <c r="F166" s="24">
        <v>3</v>
      </c>
      <c r="G166" s="43">
        <v>1.1399999999999999</v>
      </c>
      <c r="H166" s="43">
        <v>0.362873</v>
      </c>
      <c r="I166" s="26">
        <v>8</v>
      </c>
      <c r="J166" s="26">
        <v>4</v>
      </c>
      <c r="K166" s="27">
        <v>2149219.8565000002</v>
      </c>
      <c r="L166" s="27">
        <v>5067012.8827</v>
      </c>
      <c r="M166" s="28">
        <v>0.103419</v>
      </c>
      <c r="N166" s="29">
        <v>0.78598400000000002</v>
      </c>
      <c r="O166" s="25">
        <v>0.76</v>
      </c>
      <c r="P166" s="34">
        <v>50.265481999999999</v>
      </c>
      <c r="Q166" s="44" t="s">
        <v>87</v>
      </c>
      <c r="R166" s="44" t="s">
        <v>109</v>
      </c>
      <c r="S166" s="44" t="s">
        <v>52</v>
      </c>
      <c r="T166" s="44" t="s">
        <v>389</v>
      </c>
    </row>
    <row r="167" spans="1:20" ht="14.25" customHeight="1">
      <c r="A167" s="48">
        <v>684</v>
      </c>
      <c r="B167" s="24" t="s">
        <v>92</v>
      </c>
      <c r="C167" s="24" t="s">
        <v>359</v>
      </c>
      <c r="D167" s="25" t="s">
        <v>93</v>
      </c>
      <c r="E167" s="24">
        <v>10</v>
      </c>
      <c r="F167" s="24">
        <v>3</v>
      </c>
      <c r="G167" s="43">
        <v>1.92</v>
      </c>
      <c r="H167" s="43">
        <v>0.611155</v>
      </c>
      <c r="I167" s="26">
        <v>9</v>
      </c>
      <c r="J167" s="26">
        <v>4.5</v>
      </c>
      <c r="K167" s="27">
        <v>2149227.8648000001</v>
      </c>
      <c r="L167" s="27">
        <v>5067005.2609000001</v>
      </c>
      <c r="M167" s="28">
        <v>0.293354</v>
      </c>
      <c r="N167" s="29">
        <v>2.2294930000000002</v>
      </c>
      <c r="O167" s="25">
        <v>0.76</v>
      </c>
      <c r="P167" s="35">
        <v>63.617251000000003</v>
      </c>
      <c r="Q167" s="44"/>
      <c r="R167" s="44" t="s">
        <v>109</v>
      </c>
      <c r="S167" s="44" t="s">
        <v>52</v>
      </c>
      <c r="T167" s="44" t="s">
        <v>389</v>
      </c>
    </row>
    <row r="168" spans="1:20" ht="14.25" customHeight="1">
      <c r="A168" s="48">
        <v>685</v>
      </c>
      <c r="B168" s="24" t="s">
        <v>92</v>
      </c>
      <c r="C168" s="24" t="s">
        <v>359</v>
      </c>
      <c r="D168" s="25" t="s">
        <v>93</v>
      </c>
      <c r="E168" s="24">
        <v>10</v>
      </c>
      <c r="F168" s="24">
        <v>4</v>
      </c>
      <c r="G168" s="43">
        <v>1.52</v>
      </c>
      <c r="H168" s="43">
        <v>0.48383100000000001</v>
      </c>
      <c r="I168" s="26">
        <v>9</v>
      </c>
      <c r="J168" s="26">
        <v>4.5</v>
      </c>
      <c r="K168" s="27">
        <v>2149232.4961000001</v>
      </c>
      <c r="L168" s="27">
        <v>5067006.8755999999</v>
      </c>
      <c r="M168" s="28">
        <v>0.18385599999999999</v>
      </c>
      <c r="N168" s="29">
        <v>1.3973040000000001</v>
      </c>
      <c r="O168" s="25">
        <v>0.76</v>
      </c>
      <c r="P168" s="35">
        <v>63.617251000000003</v>
      </c>
      <c r="Q168" s="44"/>
      <c r="R168" s="44" t="s">
        <v>109</v>
      </c>
      <c r="S168" s="44" t="s">
        <v>52</v>
      </c>
      <c r="T168" s="44" t="s">
        <v>389</v>
      </c>
    </row>
    <row r="169" spans="1:20" ht="14.25" customHeight="1">
      <c r="A169" s="48">
        <v>686</v>
      </c>
      <c r="B169" s="24" t="s">
        <v>92</v>
      </c>
      <c r="C169" s="24" t="s">
        <v>359</v>
      </c>
      <c r="D169" s="25" t="s">
        <v>93</v>
      </c>
      <c r="E169" s="24">
        <v>10</v>
      </c>
      <c r="F169" s="24">
        <v>4</v>
      </c>
      <c r="G169" s="43">
        <v>1.24</v>
      </c>
      <c r="H169" s="43">
        <v>0.394704</v>
      </c>
      <c r="I169" s="26">
        <v>9</v>
      </c>
      <c r="J169" s="26">
        <v>4.5</v>
      </c>
      <c r="K169" s="27">
        <v>2149236.3484999998</v>
      </c>
      <c r="L169" s="27">
        <v>5067008.5966999996</v>
      </c>
      <c r="M169" s="28">
        <v>0.12235799999999999</v>
      </c>
      <c r="N169" s="29">
        <v>0.92992300000000006</v>
      </c>
      <c r="O169" s="25">
        <v>0.76</v>
      </c>
      <c r="P169" s="35">
        <v>63.617251000000003</v>
      </c>
      <c r="Q169" s="44"/>
      <c r="R169" s="44" t="s">
        <v>109</v>
      </c>
      <c r="S169" s="44" t="s">
        <v>52</v>
      </c>
      <c r="T169" s="44" t="s">
        <v>389</v>
      </c>
    </row>
    <row r="170" spans="1:20" ht="14.25" customHeight="1">
      <c r="A170" s="48">
        <v>690</v>
      </c>
      <c r="B170" s="24" t="s">
        <v>168</v>
      </c>
      <c r="C170" s="24" t="s">
        <v>347</v>
      </c>
      <c r="D170" s="25" t="s">
        <v>169</v>
      </c>
      <c r="E170" s="24">
        <v>7</v>
      </c>
      <c r="F170" s="24">
        <v>2</v>
      </c>
      <c r="G170" s="43">
        <v>0.39</v>
      </c>
      <c r="H170" s="43">
        <v>0.124141</v>
      </c>
      <c r="I170" s="26">
        <v>7</v>
      </c>
      <c r="J170" s="26">
        <v>3.5</v>
      </c>
      <c r="K170" s="27">
        <v>2149203.4780999999</v>
      </c>
      <c r="L170" s="27">
        <v>5066987.6036</v>
      </c>
      <c r="M170" s="28">
        <v>1.2104E-2</v>
      </c>
      <c r="N170" s="29">
        <v>6.4392000000000005E-2</v>
      </c>
      <c r="O170" s="25">
        <v>0.76</v>
      </c>
      <c r="P170" s="34">
        <v>38.48451</v>
      </c>
      <c r="Q170" s="44" t="s">
        <v>105</v>
      </c>
      <c r="R170" s="44" t="s">
        <v>109</v>
      </c>
      <c r="S170" s="44" t="s">
        <v>52</v>
      </c>
      <c r="T170" s="44" t="s">
        <v>389</v>
      </c>
    </row>
    <row r="171" spans="1:20" ht="14.25" customHeight="1">
      <c r="A171" s="49">
        <v>691</v>
      </c>
      <c r="B171" s="28" t="s">
        <v>108</v>
      </c>
      <c r="C171" s="24" t="s">
        <v>360</v>
      </c>
      <c r="D171" s="25" t="s">
        <v>89</v>
      </c>
      <c r="E171" s="28">
        <v>10</v>
      </c>
      <c r="F171" s="24">
        <v>4</v>
      </c>
      <c r="G171" s="43">
        <v>0.37</v>
      </c>
      <c r="H171" s="43">
        <v>0.117775</v>
      </c>
      <c r="I171" s="26">
        <v>9</v>
      </c>
      <c r="J171" s="26">
        <v>4.5</v>
      </c>
      <c r="K171" s="27">
        <v>2149227.8629999999</v>
      </c>
      <c r="L171" s="27">
        <v>5066997.3590000002</v>
      </c>
      <c r="M171" s="28">
        <v>1.0893999999999999E-2</v>
      </c>
      <c r="N171" s="29">
        <v>8.2795999999999995E-2</v>
      </c>
      <c r="O171" s="25">
        <v>0.76</v>
      </c>
      <c r="P171" s="35">
        <v>63.617251000000003</v>
      </c>
      <c r="Q171" s="44"/>
      <c r="R171" s="44" t="s">
        <v>109</v>
      </c>
      <c r="S171" s="44" t="s">
        <v>52</v>
      </c>
      <c r="T171" s="44" t="s">
        <v>389</v>
      </c>
    </row>
    <row r="172" spans="1:20" ht="14.25" customHeight="1">
      <c r="A172" s="48">
        <v>693</v>
      </c>
      <c r="B172" s="24" t="s">
        <v>132</v>
      </c>
      <c r="C172" s="24" t="s">
        <v>372</v>
      </c>
      <c r="D172" s="25" t="s">
        <v>326</v>
      </c>
      <c r="E172" s="24">
        <v>12</v>
      </c>
      <c r="F172" s="24">
        <v>5</v>
      </c>
      <c r="G172" s="43">
        <v>1.8</v>
      </c>
      <c r="H172" s="43">
        <v>0.57295799999999997</v>
      </c>
      <c r="I172" s="26">
        <v>8</v>
      </c>
      <c r="J172" s="26">
        <v>4</v>
      </c>
      <c r="K172" s="27">
        <v>2149343.9049999998</v>
      </c>
      <c r="L172" s="27">
        <v>5066974.1140000001</v>
      </c>
      <c r="M172" s="28">
        <v>0.25783099999999998</v>
      </c>
      <c r="N172" s="29">
        <v>2.3514189999999999</v>
      </c>
      <c r="O172" s="25">
        <v>0.76</v>
      </c>
      <c r="P172" s="35">
        <v>50.265481999999999</v>
      </c>
      <c r="Q172" s="44"/>
      <c r="R172" s="44" t="s">
        <v>109</v>
      </c>
      <c r="S172" s="44" t="s">
        <v>52</v>
      </c>
      <c r="T172" s="44" t="s">
        <v>389</v>
      </c>
    </row>
    <row r="173" spans="1:20" ht="14.25" customHeight="1">
      <c r="A173" s="48">
        <v>696</v>
      </c>
      <c r="B173" s="24" t="s">
        <v>107</v>
      </c>
      <c r="C173" s="24" t="s">
        <v>355</v>
      </c>
      <c r="D173" s="25" t="s">
        <v>31</v>
      </c>
      <c r="E173" s="28">
        <v>12</v>
      </c>
      <c r="F173" s="24">
        <v>6</v>
      </c>
      <c r="G173" s="43">
        <v>2</v>
      </c>
      <c r="H173" s="43">
        <v>0.63661999999999996</v>
      </c>
      <c r="I173" s="26">
        <v>9</v>
      </c>
      <c r="J173" s="26">
        <v>4.5</v>
      </c>
      <c r="K173" s="27">
        <v>2149212.1409999998</v>
      </c>
      <c r="L173" s="27">
        <v>5067077.4589999998</v>
      </c>
      <c r="M173" s="28">
        <v>0.31830999999999998</v>
      </c>
      <c r="N173" s="29">
        <v>2.9029859999999998</v>
      </c>
      <c r="O173" s="25">
        <v>0.76</v>
      </c>
      <c r="P173" s="34">
        <v>63.617251000000003</v>
      </c>
      <c r="Q173" s="44" t="s">
        <v>259</v>
      </c>
      <c r="R173" s="44" t="s">
        <v>109</v>
      </c>
      <c r="S173" s="44" t="s">
        <v>52</v>
      </c>
      <c r="T173" s="44" t="s">
        <v>389</v>
      </c>
    </row>
    <row r="174" spans="1:20" ht="14.25" customHeight="1">
      <c r="A174" s="48">
        <v>697</v>
      </c>
      <c r="B174" s="24" t="s">
        <v>333</v>
      </c>
      <c r="C174" s="24" t="s">
        <v>374</v>
      </c>
      <c r="D174" s="25" t="s">
        <v>375</v>
      </c>
      <c r="E174" s="24">
        <v>9</v>
      </c>
      <c r="F174" s="24">
        <v>4</v>
      </c>
      <c r="G174" s="43">
        <v>0.8</v>
      </c>
      <c r="H174" s="43">
        <v>0.25464799999999999</v>
      </c>
      <c r="I174" s="26">
        <v>8</v>
      </c>
      <c r="J174" s="26">
        <v>4</v>
      </c>
      <c r="K174" s="27">
        <v>2149240.1830000002</v>
      </c>
      <c r="L174" s="27">
        <v>5066876.4960000003</v>
      </c>
      <c r="M174" s="28">
        <v>5.0930000000000003E-2</v>
      </c>
      <c r="N174" s="29">
        <v>0.80672500000000003</v>
      </c>
      <c r="O174" s="25">
        <v>0.76</v>
      </c>
      <c r="P174" s="35">
        <v>50.265481999999999</v>
      </c>
      <c r="Q174" s="44"/>
      <c r="R174" s="44" t="s">
        <v>109</v>
      </c>
      <c r="S174" s="44" t="s">
        <v>52</v>
      </c>
      <c r="T174" s="44" t="s">
        <v>389</v>
      </c>
    </row>
    <row r="175" spans="1:20" ht="14.25" customHeight="1">
      <c r="A175" s="48">
        <v>698</v>
      </c>
      <c r="B175" s="24" t="s">
        <v>60</v>
      </c>
      <c r="C175" s="24" t="s">
        <v>398</v>
      </c>
      <c r="D175" s="25" t="s">
        <v>398</v>
      </c>
      <c r="E175" s="24">
        <v>8</v>
      </c>
      <c r="F175" s="24" t="s">
        <v>398</v>
      </c>
      <c r="G175" s="43">
        <v>0.7</v>
      </c>
      <c r="H175" s="43">
        <v>0.22281699999999999</v>
      </c>
      <c r="I175" s="26" t="s">
        <v>398</v>
      </c>
      <c r="J175" s="26" t="s">
        <v>398</v>
      </c>
      <c r="K175" s="27">
        <v>2149344.602</v>
      </c>
      <c r="L175" s="27">
        <v>5066986.0669999998</v>
      </c>
      <c r="M175" s="28">
        <v>3.8993E-2</v>
      </c>
      <c r="N175" s="29">
        <v>0.86096499999999998</v>
      </c>
      <c r="O175" s="25">
        <v>0.76</v>
      </c>
      <c r="P175" s="35">
        <v>0</v>
      </c>
      <c r="Q175" s="44"/>
      <c r="R175" s="44" t="s">
        <v>109</v>
      </c>
      <c r="S175" s="44" t="s">
        <v>52</v>
      </c>
      <c r="T175" s="44" t="s">
        <v>389</v>
      </c>
    </row>
    <row r="176" spans="1:20" ht="14.25" customHeight="1">
      <c r="A176" s="49">
        <v>700</v>
      </c>
      <c r="B176" s="28" t="s">
        <v>116</v>
      </c>
      <c r="C176" s="28" t="s">
        <v>364</v>
      </c>
      <c r="D176" s="25" t="s">
        <v>89</v>
      </c>
      <c r="E176" s="28">
        <v>6</v>
      </c>
      <c r="F176" s="24">
        <v>2</v>
      </c>
      <c r="G176" s="43">
        <v>0.38</v>
      </c>
      <c r="H176" s="43">
        <v>0.120958</v>
      </c>
      <c r="I176" s="26">
        <v>4</v>
      </c>
      <c r="J176" s="26">
        <v>2</v>
      </c>
      <c r="K176" s="27">
        <v>2149202.8983999998</v>
      </c>
      <c r="L176" s="27">
        <v>5067034.2407999998</v>
      </c>
      <c r="M176" s="28">
        <v>1.1490999999999999E-2</v>
      </c>
      <c r="N176" s="29">
        <v>0.328183</v>
      </c>
      <c r="O176" s="25">
        <v>0.76</v>
      </c>
      <c r="P176" s="34">
        <v>12.566371</v>
      </c>
      <c r="Q176" s="44"/>
      <c r="R176" s="44" t="s">
        <v>109</v>
      </c>
      <c r="S176" s="44" t="s">
        <v>52</v>
      </c>
      <c r="T176" s="44" t="s">
        <v>389</v>
      </c>
    </row>
    <row r="177" spans="1:20" ht="14.25" customHeight="1">
      <c r="A177" s="48">
        <v>701</v>
      </c>
      <c r="B177" s="24" t="s">
        <v>26</v>
      </c>
      <c r="C177" s="24" t="s">
        <v>357</v>
      </c>
      <c r="D177" s="25" t="s">
        <v>326</v>
      </c>
      <c r="E177" s="24">
        <v>6</v>
      </c>
      <c r="F177" s="24">
        <v>2</v>
      </c>
      <c r="G177" s="43">
        <v>0.52</v>
      </c>
      <c r="H177" s="43">
        <v>0.165521</v>
      </c>
      <c r="I177" s="26">
        <v>6</v>
      </c>
      <c r="J177" s="26">
        <v>3</v>
      </c>
      <c r="K177" s="27">
        <v>2149224.6039999998</v>
      </c>
      <c r="L177" s="27">
        <v>5067139.1160000004</v>
      </c>
      <c r="M177" s="28">
        <v>2.1517999999999999E-2</v>
      </c>
      <c r="N177" s="29">
        <v>0.74365300000000001</v>
      </c>
      <c r="O177" s="25">
        <v>0.76</v>
      </c>
      <c r="P177" s="35">
        <v>28.274334</v>
      </c>
      <c r="Q177" s="44"/>
      <c r="R177" s="44" t="s">
        <v>109</v>
      </c>
      <c r="S177" s="44" t="s">
        <v>52</v>
      </c>
      <c r="T177" s="44" t="s">
        <v>389</v>
      </c>
    </row>
    <row r="178" spans="1:20" ht="14.25" customHeight="1">
      <c r="A178" s="49">
        <v>702</v>
      </c>
      <c r="B178" s="28" t="s">
        <v>168</v>
      </c>
      <c r="C178" s="28" t="s">
        <v>347</v>
      </c>
      <c r="D178" s="25" t="s">
        <v>169</v>
      </c>
      <c r="E178" s="28">
        <v>3</v>
      </c>
      <c r="F178" s="24">
        <v>1.3</v>
      </c>
      <c r="G178" s="43">
        <v>0.32</v>
      </c>
      <c r="H178" s="43">
        <v>0.10185900000000001</v>
      </c>
      <c r="I178" s="26">
        <v>4</v>
      </c>
      <c r="J178" s="26">
        <v>2</v>
      </c>
      <c r="K178" s="27">
        <v>2149229.4780000001</v>
      </c>
      <c r="L178" s="27">
        <v>5067138.9819999998</v>
      </c>
      <c r="M178" s="28">
        <v>8.149E-3</v>
      </c>
      <c r="N178" s="29">
        <v>0.16525599999999999</v>
      </c>
      <c r="O178" s="25">
        <v>0.76</v>
      </c>
      <c r="P178" s="35">
        <v>12.566371</v>
      </c>
      <c r="Q178" s="44"/>
      <c r="R178" s="44" t="s">
        <v>109</v>
      </c>
      <c r="S178" s="44" t="s">
        <v>52</v>
      </c>
      <c r="T178" s="44" t="s">
        <v>389</v>
      </c>
    </row>
    <row r="179" spans="1:20" ht="14.25" customHeight="1">
      <c r="A179" s="49">
        <v>703</v>
      </c>
      <c r="B179" s="28" t="s">
        <v>376</v>
      </c>
      <c r="C179" s="28" t="s">
        <v>377</v>
      </c>
      <c r="D179" s="25" t="s">
        <v>378</v>
      </c>
      <c r="E179" s="28">
        <v>5</v>
      </c>
      <c r="F179" s="24">
        <v>2</v>
      </c>
      <c r="G179" s="43">
        <v>0.39</v>
      </c>
      <c r="H179" s="43">
        <v>0.124141</v>
      </c>
      <c r="I179" s="26">
        <v>6</v>
      </c>
      <c r="J179" s="26">
        <v>3</v>
      </c>
      <c r="K179" s="27">
        <v>2149183.6209999998</v>
      </c>
      <c r="L179" s="27">
        <v>5067166.0070000002</v>
      </c>
      <c r="M179" s="28">
        <v>1.2104E-2</v>
      </c>
      <c r="N179" s="29">
        <v>0.46962500000000001</v>
      </c>
      <c r="O179" s="25">
        <v>0.76</v>
      </c>
      <c r="P179" s="34">
        <v>28.274334</v>
      </c>
      <c r="Q179" s="44"/>
      <c r="R179" s="44" t="s">
        <v>109</v>
      </c>
      <c r="S179" s="44" t="s">
        <v>52</v>
      </c>
      <c r="T179" s="44" t="s">
        <v>389</v>
      </c>
    </row>
    <row r="180" spans="1:20" ht="14.25" customHeight="1">
      <c r="A180" s="65">
        <v>703</v>
      </c>
      <c r="B180" s="66" t="s">
        <v>376</v>
      </c>
      <c r="C180" s="48" t="s">
        <v>377</v>
      </c>
      <c r="D180" s="24" t="s">
        <v>378</v>
      </c>
      <c r="E180" s="24">
        <v>5</v>
      </c>
      <c r="F180" s="25">
        <v>2</v>
      </c>
      <c r="G180" s="24">
        <v>0.39</v>
      </c>
      <c r="H180" s="24">
        <v>0.124141</v>
      </c>
      <c r="I180" s="33">
        <v>6</v>
      </c>
      <c r="J180" s="33">
        <v>3</v>
      </c>
      <c r="K180" s="26">
        <v>2149183.6209999998</v>
      </c>
      <c r="L180" s="26">
        <v>5067166.0070000002</v>
      </c>
      <c r="M180" s="27">
        <v>1.2104E-2</v>
      </c>
      <c r="N180" s="27">
        <v>0.46962500000000001</v>
      </c>
      <c r="O180" s="28">
        <v>0.76</v>
      </c>
      <c r="P180" s="29">
        <v>28.274334</v>
      </c>
      <c r="Q180" s="45"/>
      <c r="R180" s="35" t="s">
        <v>109</v>
      </c>
      <c r="S180" s="44" t="s">
        <v>52</v>
      </c>
      <c r="T180" s="44" t="s">
        <v>389</v>
      </c>
    </row>
    <row r="181" spans="1:20" ht="14.25" customHeight="1">
      <c r="A181" s="48">
        <v>704</v>
      </c>
      <c r="B181" s="24" t="s">
        <v>32</v>
      </c>
      <c r="C181" s="24" t="s">
        <v>371</v>
      </c>
      <c r="D181" s="25" t="s">
        <v>33</v>
      </c>
      <c r="E181" s="24">
        <v>8</v>
      </c>
      <c r="F181" s="24">
        <v>5</v>
      </c>
      <c r="G181" s="43">
        <v>0.5</v>
      </c>
      <c r="H181" s="43">
        <v>0.15915499999999999</v>
      </c>
      <c r="I181" s="26">
        <v>4</v>
      </c>
      <c r="J181" s="26">
        <v>2</v>
      </c>
      <c r="K181" s="27">
        <v>2149258.1839999999</v>
      </c>
      <c r="L181" s="27">
        <v>5067107.6629999997</v>
      </c>
      <c r="M181" s="28">
        <v>1.9893999999999998E-2</v>
      </c>
      <c r="N181" s="29">
        <v>1.3941969999999999</v>
      </c>
      <c r="O181" s="25">
        <v>0.76</v>
      </c>
      <c r="P181" s="35">
        <v>12.566371</v>
      </c>
      <c r="Q181" s="44"/>
      <c r="R181" s="44" t="s">
        <v>109</v>
      </c>
      <c r="S181" s="44" t="s">
        <v>52</v>
      </c>
      <c r="T181" s="44" t="s">
        <v>389</v>
      </c>
    </row>
    <row r="182" spans="1:20" ht="14.25" customHeight="1">
      <c r="A182" s="48">
        <v>705</v>
      </c>
      <c r="B182" s="24" t="s">
        <v>22</v>
      </c>
      <c r="C182" s="24" t="s">
        <v>345</v>
      </c>
      <c r="D182" s="25" t="s">
        <v>20</v>
      </c>
      <c r="E182" s="24">
        <v>5</v>
      </c>
      <c r="F182" s="24">
        <v>2</v>
      </c>
      <c r="G182" s="43">
        <v>0.46</v>
      </c>
      <c r="H182" s="43">
        <v>0.146423</v>
      </c>
      <c r="I182" s="26">
        <v>10</v>
      </c>
      <c r="J182" s="26">
        <v>5</v>
      </c>
      <c r="K182" s="27">
        <v>2149283.8149999999</v>
      </c>
      <c r="L182" s="27">
        <v>5067123.1239999998</v>
      </c>
      <c r="M182" s="28">
        <v>1.6839E-2</v>
      </c>
      <c r="N182" s="29">
        <v>0.82172299999999998</v>
      </c>
      <c r="O182" s="25">
        <v>0.76</v>
      </c>
      <c r="P182" s="35">
        <v>78.539816000000002</v>
      </c>
      <c r="Q182" s="44"/>
      <c r="R182" s="44" t="s">
        <v>109</v>
      </c>
      <c r="S182" s="44" t="s">
        <v>52</v>
      </c>
      <c r="T182" s="44" t="s">
        <v>389</v>
      </c>
    </row>
    <row r="183" spans="1:20" ht="14.25" customHeight="1">
      <c r="A183" s="49" t="s">
        <v>328</v>
      </c>
      <c r="B183" s="28" t="s">
        <v>27</v>
      </c>
      <c r="C183" s="28" t="s">
        <v>343</v>
      </c>
      <c r="D183" s="25" t="s">
        <v>326</v>
      </c>
      <c r="E183" s="28">
        <v>8</v>
      </c>
      <c r="F183" s="24">
        <v>2</v>
      </c>
      <c r="G183" s="43">
        <v>0.49</v>
      </c>
      <c r="H183" s="43">
        <v>0.155972</v>
      </c>
      <c r="I183" s="26">
        <v>6</v>
      </c>
      <c r="J183" s="26">
        <v>3</v>
      </c>
      <c r="K183" s="27">
        <v>2149204.4870000002</v>
      </c>
      <c r="L183" s="27">
        <v>5067294.0020000003</v>
      </c>
      <c r="M183" s="28">
        <v>1.9106999999999999E-2</v>
      </c>
      <c r="N183" s="29">
        <v>0.26901999999999998</v>
      </c>
      <c r="O183" s="25">
        <v>0.76</v>
      </c>
      <c r="P183" s="34">
        <v>28.274334</v>
      </c>
      <c r="Q183" s="44"/>
      <c r="R183" s="44" t="s">
        <v>109</v>
      </c>
      <c r="S183" s="42" t="s">
        <v>52</v>
      </c>
      <c r="T183" s="44" t="s">
        <v>389</v>
      </c>
    </row>
    <row r="184" spans="1:20" ht="14.25" customHeight="1">
      <c r="A184" s="48" t="s">
        <v>99</v>
      </c>
      <c r="B184" s="24" t="s">
        <v>26</v>
      </c>
      <c r="C184" s="24" t="s">
        <v>357</v>
      </c>
      <c r="D184" s="25" t="s">
        <v>326</v>
      </c>
      <c r="E184" s="24">
        <v>10</v>
      </c>
      <c r="F184" s="24">
        <v>2</v>
      </c>
      <c r="G184" s="43">
        <v>0.44</v>
      </c>
      <c r="H184" s="43">
        <v>0.14005600000000001</v>
      </c>
      <c r="I184" s="26">
        <v>9</v>
      </c>
      <c r="J184" s="26">
        <v>4.5</v>
      </c>
      <c r="K184" s="27">
        <v>2149204.0589999999</v>
      </c>
      <c r="L184" s="27">
        <v>5067228.8430000003</v>
      </c>
      <c r="M184" s="28">
        <v>1.5406E-2</v>
      </c>
      <c r="N184" s="29">
        <v>0.117087</v>
      </c>
      <c r="O184" s="25">
        <v>0.76</v>
      </c>
      <c r="P184" s="34">
        <v>63.617251000000003</v>
      </c>
      <c r="Q184" s="44"/>
      <c r="R184" s="44" t="s">
        <v>109</v>
      </c>
      <c r="S184" s="44" t="s">
        <v>52</v>
      </c>
      <c r="T184" s="44" t="s">
        <v>389</v>
      </c>
    </row>
    <row r="185" spans="1:20" ht="14.25" customHeight="1">
      <c r="A185" s="48" t="s">
        <v>102</v>
      </c>
      <c r="B185" s="24" t="s">
        <v>100</v>
      </c>
      <c r="C185" s="24" t="s">
        <v>334</v>
      </c>
      <c r="D185" s="25" t="s">
        <v>101</v>
      </c>
      <c r="E185" s="24">
        <v>6</v>
      </c>
      <c r="F185" s="24">
        <v>2</v>
      </c>
      <c r="G185" s="43">
        <v>0.33</v>
      </c>
      <c r="H185" s="43">
        <v>0.105042</v>
      </c>
      <c r="I185" s="26">
        <v>10</v>
      </c>
      <c r="J185" s="26">
        <v>5</v>
      </c>
      <c r="K185" s="27">
        <v>2149232.0208000001</v>
      </c>
      <c r="L185" s="27">
        <v>5067175.2161999997</v>
      </c>
      <c r="M185" s="28">
        <v>8.6660000000000001E-3</v>
      </c>
      <c r="N185" s="29">
        <v>3.9516999999999997E-2</v>
      </c>
      <c r="O185" s="25">
        <v>0.76</v>
      </c>
      <c r="P185" s="35">
        <v>78.539816000000002</v>
      </c>
      <c r="Q185" s="44"/>
      <c r="R185" s="44" t="s">
        <v>109</v>
      </c>
      <c r="S185" s="44" t="s">
        <v>52</v>
      </c>
      <c r="T185" s="44" t="s">
        <v>389</v>
      </c>
    </row>
    <row r="186" spans="1:20" ht="14.25" customHeight="1">
      <c r="A186" s="48" t="s">
        <v>103</v>
      </c>
      <c r="B186" s="24" t="s">
        <v>100</v>
      </c>
      <c r="C186" s="24" t="s">
        <v>334</v>
      </c>
      <c r="D186" s="25" t="s">
        <v>101</v>
      </c>
      <c r="E186" s="24">
        <v>6</v>
      </c>
      <c r="F186" s="24">
        <v>2</v>
      </c>
      <c r="G186" s="43">
        <v>0.32</v>
      </c>
      <c r="H186" s="43">
        <v>0.10185900000000001</v>
      </c>
      <c r="I186" s="26">
        <v>10</v>
      </c>
      <c r="J186" s="26">
        <v>5</v>
      </c>
      <c r="K186" s="27">
        <v>2149232.0208000001</v>
      </c>
      <c r="L186" s="27">
        <v>5067175.2161999997</v>
      </c>
      <c r="M186" s="28">
        <v>8.149E-3</v>
      </c>
      <c r="N186" s="29">
        <v>3.7157999999999997E-2</v>
      </c>
      <c r="O186" s="25">
        <v>0.76</v>
      </c>
      <c r="P186" s="35">
        <v>78.539816000000002</v>
      </c>
      <c r="Q186" s="44"/>
      <c r="R186" s="44" t="s">
        <v>109</v>
      </c>
      <c r="S186" s="44" t="s">
        <v>52</v>
      </c>
      <c r="T186" s="44" t="s">
        <v>389</v>
      </c>
    </row>
    <row r="187" spans="1:20" ht="14.25" customHeight="1">
      <c r="A187" s="48" t="s">
        <v>104</v>
      </c>
      <c r="B187" s="24" t="s">
        <v>100</v>
      </c>
      <c r="C187" s="24" t="s">
        <v>334</v>
      </c>
      <c r="D187" s="25" t="s">
        <v>101</v>
      </c>
      <c r="E187" s="24">
        <v>6</v>
      </c>
      <c r="F187" s="24">
        <v>2</v>
      </c>
      <c r="G187" s="43">
        <v>0.4</v>
      </c>
      <c r="H187" s="43">
        <v>0.12732399999999999</v>
      </c>
      <c r="I187" s="26">
        <v>10</v>
      </c>
      <c r="J187" s="26">
        <v>5</v>
      </c>
      <c r="K187" s="27">
        <v>2149232.0208000001</v>
      </c>
      <c r="L187" s="27">
        <v>5067175.2161999997</v>
      </c>
      <c r="M187" s="28">
        <v>1.2732E-2</v>
      </c>
      <c r="N187" s="29">
        <v>5.806E-2</v>
      </c>
      <c r="O187" s="25">
        <v>0.76</v>
      </c>
      <c r="P187" s="35">
        <v>78.539816000000002</v>
      </c>
      <c r="Q187" s="44"/>
      <c r="R187" s="44" t="s">
        <v>109</v>
      </c>
      <c r="S187" s="44" t="s">
        <v>52</v>
      </c>
      <c r="T187" s="44" t="s">
        <v>389</v>
      </c>
    </row>
    <row r="188" spans="1:20" ht="14.25" customHeight="1">
      <c r="A188" s="48" t="s">
        <v>114</v>
      </c>
      <c r="B188" s="24" t="s">
        <v>112</v>
      </c>
      <c r="C188" s="24" t="s">
        <v>366</v>
      </c>
      <c r="D188" s="25" t="s">
        <v>113</v>
      </c>
      <c r="E188" s="24">
        <v>5</v>
      </c>
      <c r="F188" s="24">
        <v>2</v>
      </c>
      <c r="G188" s="43">
        <v>0.54</v>
      </c>
      <c r="H188" s="43">
        <v>0.17188700000000001</v>
      </c>
      <c r="I188" s="26">
        <v>8</v>
      </c>
      <c r="J188" s="26">
        <v>4</v>
      </c>
      <c r="K188" s="27">
        <v>2149196.5389999999</v>
      </c>
      <c r="L188" s="27">
        <v>5066992.5939999996</v>
      </c>
      <c r="M188" s="28">
        <v>2.3205E-2</v>
      </c>
      <c r="N188" s="29">
        <v>8.8178000000000006E-2</v>
      </c>
      <c r="O188" s="25">
        <v>0.76</v>
      </c>
      <c r="P188" s="34">
        <v>50.265481999999999</v>
      </c>
      <c r="Q188" s="44"/>
      <c r="R188" s="44" t="s">
        <v>109</v>
      </c>
      <c r="S188" s="44" t="s">
        <v>52</v>
      </c>
      <c r="T188" s="44" t="s">
        <v>389</v>
      </c>
    </row>
    <row r="189" spans="1:20" ht="14.25" customHeight="1">
      <c r="A189" s="49" t="s">
        <v>115</v>
      </c>
      <c r="B189" s="28" t="s">
        <v>94</v>
      </c>
      <c r="C189" s="28" t="s">
        <v>358</v>
      </c>
      <c r="D189" s="25" t="s">
        <v>95</v>
      </c>
      <c r="E189" s="28">
        <v>3</v>
      </c>
      <c r="F189" s="24">
        <v>2</v>
      </c>
      <c r="G189" s="43">
        <v>0.36</v>
      </c>
      <c r="H189" s="43">
        <v>0.114592</v>
      </c>
      <c r="I189" s="26">
        <v>6</v>
      </c>
      <c r="J189" s="26">
        <v>3</v>
      </c>
      <c r="K189" s="27">
        <v>2149204.79</v>
      </c>
      <c r="L189" s="27">
        <v>5066949.1140000001</v>
      </c>
      <c r="M189" s="28">
        <v>1.0312999999999999E-2</v>
      </c>
      <c r="N189" s="29">
        <v>2.3514E-2</v>
      </c>
      <c r="O189" s="25">
        <v>0.76</v>
      </c>
      <c r="P189" s="34">
        <v>28.274334</v>
      </c>
      <c r="Q189" s="44"/>
      <c r="R189" s="44" t="s">
        <v>109</v>
      </c>
      <c r="S189" s="44" t="s">
        <v>52</v>
      </c>
      <c r="T189" s="44" t="s">
        <v>389</v>
      </c>
    </row>
    <row r="190" spans="1:20" ht="14.25" customHeight="1">
      <c r="A190" s="48" t="s">
        <v>329</v>
      </c>
      <c r="B190" s="24" t="s">
        <v>59</v>
      </c>
      <c r="C190" s="24" t="s">
        <v>338</v>
      </c>
      <c r="D190" s="25" t="s">
        <v>326</v>
      </c>
      <c r="E190" s="24">
        <v>12</v>
      </c>
      <c r="F190" s="24">
        <v>2</v>
      </c>
      <c r="G190" s="43">
        <v>1.4</v>
      </c>
      <c r="H190" s="43">
        <v>0.44563399999999997</v>
      </c>
      <c r="I190" s="26">
        <v>10</v>
      </c>
      <c r="J190" s="26">
        <v>5</v>
      </c>
      <c r="K190" s="27">
        <v>2149238.87</v>
      </c>
      <c r="L190" s="27">
        <v>5066899.3509999998</v>
      </c>
      <c r="M190" s="28">
        <v>0.155972</v>
      </c>
      <c r="N190" s="29">
        <v>3.2941250000000002</v>
      </c>
      <c r="O190" s="25">
        <v>0.76</v>
      </c>
      <c r="P190" s="35">
        <v>78.539816000000002</v>
      </c>
      <c r="Q190" s="44"/>
      <c r="R190" s="44" t="s">
        <v>109</v>
      </c>
      <c r="S190" s="42" t="s">
        <v>52</v>
      </c>
      <c r="T190" s="44" t="s">
        <v>389</v>
      </c>
    </row>
    <row r="191" spans="1:20" ht="14.25" customHeight="1">
      <c r="A191" s="48" t="s">
        <v>119</v>
      </c>
      <c r="B191" s="24" t="s">
        <v>116</v>
      </c>
      <c r="C191" s="24" t="s">
        <v>364</v>
      </c>
      <c r="D191" s="25" t="s">
        <v>89</v>
      </c>
      <c r="E191" s="24">
        <v>6</v>
      </c>
      <c r="F191" s="24">
        <v>3</v>
      </c>
      <c r="G191" s="43">
        <v>0.32</v>
      </c>
      <c r="H191" s="43">
        <v>0.10185900000000001</v>
      </c>
      <c r="I191" s="26">
        <v>6</v>
      </c>
      <c r="J191" s="26">
        <v>3</v>
      </c>
      <c r="K191" s="27">
        <v>2149243.5520000001</v>
      </c>
      <c r="L191" s="27">
        <v>5066908.5049999999</v>
      </c>
      <c r="M191" s="28">
        <v>8.149E-3</v>
      </c>
      <c r="N191" s="29">
        <v>3.7157999999999997E-2</v>
      </c>
      <c r="O191" s="25">
        <v>0.76</v>
      </c>
      <c r="P191" s="35">
        <v>28.274334</v>
      </c>
      <c r="Q191" s="44"/>
      <c r="R191" s="44" t="s">
        <v>109</v>
      </c>
      <c r="S191" s="44" t="s">
        <v>52</v>
      </c>
      <c r="T191" s="44" t="s">
        <v>389</v>
      </c>
    </row>
    <row r="192" spans="1:20" ht="14.25" customHeight="1">
      <c r="A192" s="48" t="s">
        <v>131</v>
      </c>
      <c r="B192" s="24" t="s">
        <v>26</v>
      </c>
      <c r="C192" s="24" t="s">
        <v>357</v>
      </c>
      <c r="D192" s="25" t="s">
        <v>326</v>
      </c>
      <c r="E192" s="24">
        <v>12</v>
      </c>
      <c r="F192" s="24">
        <v>4</v>
      </c>
      <c r="G192" s="43">
        <v>0.4</v>
      </c>
      <c r="H192" s="43">
        <v>0.12732399999999999</v>
      </c>
      <c r="I192" s="26">
        <v>10</v>
      </c>
      <c r="J192" s="26">
        <v>5</v>
      </c>
      <c r="K192" s="27">
        <v>2149340.25</v>
      </c>
      <c r="L192" s="27">
        <v>5066918.9890000001</v>
      </c>
      <c r="M192" s="28">
        <v>1.2732E-2</v>
      </c>
      <c r="N192" s="29">
        <v>0.116119</v>
      </c>
      <c r="O192" s="25">
        <v>0.76</v>
      </c>
      <c r="P192" s="35">
        <v>78.539816000000002</v>
      </c>
      <c r="Q192" s="44"/>
      <c r="R192" s="44" t="s">
        <v>109</v>
      </c>
      <c r="S192" s="44" t="s">
        <v>52</v>
      </c>
      <c r="T192" s="44" t="s">
        <v>389</v>
      </c>
    </row>
    <row r="193" spans="1:20" ht="14.25" customHeight="1">
      <c r="A193" s="48" t="s">
        <v>136</v>
      </c>
      <c r="B193" s="24" t="s">
        <v>110</v>
      </c>
      <c r="C193" s="24" t="s">
        <v>354</v>
      </c>
      <c r="D193" s="25" t="s">
        <v>42</v>
      </c>
      <c r="E193" s="24">
        <v>12</v>
      </c>
      <c r="F193" s="24">
        <v>4</v>
      </c>
      <c r="G193" s="43">
        <v>0.59</v>
      </c>
      <c r="H193" s="43">
        <v>0.187803</v>
      </c>
      <c r="I193" s="26">
        <v>12</v>
      </c>
      <c r="J193" s="26">
        <v>6</v>
      </c>
      <c r="K193" s="27">
        <v>2149362.5</v>
      </c>
      <c r="L193" s="27">
        <v>5066955.7640000004</v>
      </c>
      <c r="M193" s="28">
        <v>2.7701E-2</v>
      </c>
      <c r="N193" s="29">
        <v>0.25263200000000002</v>
      </c>
      <c r="O193" s="25">
        <v>0.76</v>
      </c>
      <c r="P193" s="35">
        <v>113.097336</v>
      </c>
      <c r="Q193" s="44"/>
      <c r="R193" s="44" t="s">
        <v>109</v>
      </c>
      <c r="S193" s="44" t="s">
        <v>52</v>
      </c>
      <c r="T193" s="44" t="s">
        <v>389</v>
      </c>
    </row>
    <row r="194" spans="1:20" ht="14.25" customHeight="1">
      <c r="A194" s="48" t="s">
        <v>137</v>
      </c>
      <c r="B194" s="24" t="s">
        <v>110</v>
      </c>
      <c r="C194" s="24" t="s">
        <v>354</v>
      </c>
      <c r="D194" s="25" t="s">
        <v>42</v>
      </c>
      <c r="E194" s="24">
        <v>12</v>
      </c>
      <c r="F194" s="24">
        <v>4</v>
      </c>
      <c r="G194" s="43">
        <v>0.44</v>
      </c>
      <c r="H194" s="43">
        <v>0.14005600000000001</v>
      </c>
      <c r="I194" s="26">
        <v>12</v>
      </c>
      <c r="J194" s="26">
        <v>6</v>
      </c>
      <c r="K194" s="27">
        <v>2149362.5</v>
      </c>
      <c r="L194" s="27">
        <v>5066955.7640000004</v>
      </c>
      <c r="M194" s="28">
        <v>1.5406E-2</v>
      </c>
      <c r="N194" s="29">
        <v>0.14050499999999999</v>
      </c>
      <c r="O194" s="25">
        <v>0.76</v>
      </c>
      <c r="P194" s="35">
        <v>113.097336</v>
      </c>
      <c r="Q194" s="44"/>
      <c r="R194" s="44" t="s">
        <v>109</v>
      </c>
      <c r="S194" s="44" t="s">
        <v>52</v>
      </c>
      <c r="T194" s="44" t="s">
        <v>389</v>
      </c>
    </row>
    <row r="195" spans="1:20" ht="14.25" customHeight="1">
      <c r="A195" s="48" t="s">
        <v>153</v>
      </c>
      <c r="B195" s="24" t="s">
        <v>132</v>
      </c>
      <c r="C195" s="24" t="s">
        <v>372</v>
      </c>
      <c r="D195" s="25" t="s">
        <v>326</v>
      </c>
      <c r="E195" s="24">
        <v>9</v>
      </c>
      <c r="F195" s="24">
        <v>3</v>
      </c>
      <c r="G195" s="43">
        <v>0.47</v>
      </c>
      <c r="H195" s="43">
        <v>0.14960599999999999</v>
      </c>
      <c r="I195" s="26">
        <v>8</v>
      </c>
      <c r="J195" s="26">
        <v>4</v>
      </c>
      <c r="K195" s="27">
        <v>2149325.3119999999</v>
      </c>
      <c r="L195" s="27">
        <v>5066982.8540000003</v>
      </c>
      <c r="M195" s="28">
        <v>1.7579000000000001E-2</v>
      </c>
      <c r="N195" s="29">
        <v>0.120238</v>
      </c>
      <c r="O195" s="25">
        <v>0.76</v>
      </c>
      <c r="P195" s="35">
        <v>50.265481999999999</v>
      </c>
      <c r="Q195" s="44" t="s">
        <v>70</v>
      </c>
      <c r="R195" s="44" t="s">
        <v>109</v>
      </c>
      <c r="S195" s="44" t="s">
        <v>52</v>
      </c>
      <c r="T195" s="44" t="s">
        <v>389</v>
      </c>
    </row>
    <row r="196" spans="1:20" ht="14.25" customHeight="1">
      <c r="A196" s="48" t="s">
        <v>172</v>
      </c>
      <c r="B196" s="24" t="s">
        <v>92</v>
      </c>
      <c r="C196" s="24" t="s">
        <v>359</v>
      </c>
      <c r="D196" s="25" t="s">
        <v>93</v>
      </c>
      <c r="E196" s="24">
        <v>10</v>
      </c>
      <c r="F196" s="24">
        <v>3</v>
      </c>
      <c r="G196" s="43">
        <v>0.48</v>
      </c>
      <c r="H196" s="43">
        <v>0.15278900000000001</v>
      </c>
      <c r="I196" s="26">
        <v>11</v>
      </c>
      <c r="J196" s="26">
        <v>5.5</v>
      </c>
      <c r="K196" s="27">
        <v>2149258.432</v>
      </c>
      <c r="L196" s="27">
        <v>5067016.4450000003</v>
      </c>
      <c r="M196" s="28">
        <v>1.8335000000000001E-2</v>
      </c>
      <c r="N196" s="29">
        <v>0.13934299999999999</v>
      </c>
      <c r="O196" s="25">
        <v>0.76</v>
      </c>
      <c r="P196" s="35">
        <v>95.033178000000007</v>
      </c>
      <c r="Q196" s="44"/>
      <c r="R196" s="44" t="s">
        <v>109</v>
      </c>
      <c r="S196" s="44" t="s">
        <v>52</v>
      </c>
      <c r="T196" s="44" t="s">
        <v>389</v>
      </c>
    </row>
    <row r="197" spans="1:20" ht="14.25" customHeight="1">
      <c r="A197" s="48" t="s">
        <v>173</v>
      </c>
      <c r="B197" s="24" t="s">
        <v>92</v>
      </c>
      <c r="C197" s="24" t="s">
        <v>359</v>
      </c>
      <c r="D197" s="25" t="s">
        <v>93</v>
      </c>
      <c r="E197" s="24">
        <v>10</v>
      </c>
      <c r="F197" s="24">
        <v>3</v>
      </c>
      <c r="G197" s="43">
        <v>0.81</v>
      </c>
      <c r="H197" s="43">
        <v>0.25783099999999998</v>
      </c>
      <c r="I197" s="26">
        <v>11</v>
      </c>
      <c r="J197" s="26">
        <v>5.5</v>
      </c>
      <c r="K197" s="27">
        <v>2149258.432</v>
      </c>
      <c r="L197" s="27">
        <v>5067016.4450000003</v>
      </c>
      <c r="M197" s="28">
        <v>5.2211E-2</v>
      </c>
      <c r="N197" s="29">
        <v>0.39680199999999999</v>
      </c>
      <c r="O197" s="25">
        <v>0.76</v>
      </c>
      <c r="P197" s="35">
        <v>95.033178000000007</v>
      </c>
      <c r="Q197" s="44"/>
      <c r="R197" s="44" t="s">
        <v>109</v>
      </c>
      <c r="S197" s="44" t="s">
        <v>52</v>
      </c>
      <c r="T197" s="44" t="s">
        <v>389</v>
      </c>
    </row>
    <row r="198" spans="1:20" ht="14.25" customHeight="1">
      <c r="A198" s="48" t="s">
        <v>176</v>
      </c>
      <c r="B198" s="24" t="s">
        <v>117</v>
      </c>
      <c r="C198" s="24" t="s">
        <v>337</v>
      </c>
      <c r="D198" s="25" t="s">
        <v>326</v>
      </c>
      <c r="E198" s="24">
        <v>12</v>
      </c>
      <c r="F198" s="24">
        <v>3</v>
      </c>
      <c r="G198" s="43">
        <v>1.98</v>
      </c>
      <c r="H198" s="43">
        <v>0.63025399999999998</v>
      </c>
      <c r="I198" s="26">
        <v>9</v>
      </c>
      <c r="J198" s="26">
        <v>4.5</v>
      </c>
      <c r="K198" s="27">
        <v>2149286.6460000002</v>
      </c>
      <c r="L198" s="27">
        <v>5067059.7300000004</v>
      </c>
      <c r="M198" s="28">
        <v>0.31197599999999998</v>
      </c>
      <c r="N198" s="29">
        <v>2.8452169999999999</v>
      </c>
      <c r="O198" s="25">
        <v>0.76</v>
      </c>
      <c r="P198" s="35">
        <v>63.617251000000003</v>
      </c>
      <c r="Q198" s="44"/>
      <c r="R198" s="44" t="s">
        <v>109</v>
      </c>
      <c r="S198" s="44" t="s">
        <v>52</v>
      </c>
      <c r="T198" s="44" t="s">
        <v>389</v>
      </c>
    </row>
    <row r="199" spans="1:20" ht="14.25" customHeight="1">
      <c r="A199" s="48" t="s">
        <v>182</v>
      </c>
      <c r="B199" s="24" t="s">
        <v>181</v>
      </c>
      <c r="C199" s="24" t="s">
        <v>336</v>
      </c>
      <c r="D199" s="25" t="s">
        <v>113</v>
      </c>
      <c r="E199" s="24">
        <v>5</v>
      </c>
      <c r="F199" s="24">
        <v>2</v>
      </c>
      <c r="G199" s="43">
        <v>0.35</v>
      </c>
      <c r="H199" s="43">
        <v>0.11140799999999999</v>
      </c>
      <c r="I199" s="26">
        <v>5</v>
      </c>
      <c r="J199" s="26">
        <v>2.5</v>
      </c>
      <c r="K199" s="27">
        <v>2149256.9550000001</v>
      </c>
      <c r="L199" s="27">
        <v>5067071.8159999996</v>
      </c>
      <c r="M199" s="28">
        <v>9.7479999999999997E-3</v>
      </c>
      <c r="N199" s="29">
        <v>3.7043E-2</v>
      </c>
      <c r="O199" s="25">
        <v>0.76</v>
      </c>
      <c r="P199" s="35">
        <v>19.634954</v>
      </c>
      <c r="Q199" s="44"/>
      <c r="R199" s="44" t="s">
        <v>109</v>
      </c>
      <c r="S199" s="44" t="s">
        <v>52</v>
      </c>
      <c r="T199" s="44" t="s">
        <v>389</v>
      </c>
    </row>
    <row r="200" spans="1:20" ht="14.25" customHeight="1">
      <c r="A200" s="48" t="s">
        <v>186</v>
      </c>
      <c r="B200" s="24" t="s">
        <v>107</v>
      </c>
      <c r="C200" s="24" t="s">
        <v>355</v>
      </c>
      <c r="D200" s="25" t="s">
        <v>31</v>
      </c>
      <c r="E200" s="24">
        <v>12</v>
      </c>
      <c r="F200" s="24">
        <v>3</v>
      </c>
      <c r="G200" s="43">
        <v>1.1399999999999999</v>
      </c>
      <c r="H200" s="43">
        <v>0.362873</v>
      </c>
      <c r="I200" s="26">
        <v>11</v>
      </c>
      <c r="J200" s="26">
        <v>5.5</v>
      </c>
      <c r="K200" s="27">
        <v>2149232.0329999998</v>
      </c>
      <c r="L200" s="27">
        <v>5067118.75</v>
      </c>
      <c r="M200" s="28">
        <v>0.103419</v>
      </c>
      <c r="N200" s="29">
        <v>0.94318000000000002</v>
      </c>
      <c r="O200" s="25">
        <v>0.76</v>
      </c>
      <c r="P200" s="35">
        <v>95.033178000000007</v>
      </c>
      <c r="Q200" s="44"/>
      <c r="R200" s="44" t="s">
        <v>109</v>
      </c>
      <c r="S200" s="44" t="s">
        <v>52</v>
      </c>
      <c r="T200" s="44" t="s">
        <v>389</v>
      </c>
    </row>
    <row r="201" spans="1:20" ht="14.25" customHeight="1">
      <c r="A201" s="48" t="s">
        <v>188</v>
      </c>
      <c r="B201" s="24" t="s">
        <v>32</v>
      </c>
      <c r="C201" s="24" t="s">
        <v>371</v>
      </c>
      <c r="D201" s="25" t="s">
        <v>33</v>
      </c>
      <c r="E201" s="24">
        <v>12</v>
      </c>
      <c r="F201" s="24">
        <v>6</v>
      </c>
      <c r="G201" s="43">
        <v>0.32</v>
      </c>
      <c r="H201" s="43">
        <v>0.10185900000000001</v>
      </c>
      <c r="I201" s="26">
        <v>7</v>
      </c>
      <c r="J201" s="26">
        <v>3.5</v>
      </c>
      <c r="K201" s="27">
        <v>2149273.3957000002</v>
      </c>
      <c r="L201" s="27">
        <v>5067105.3849999998</v>
      </c>
      <c r="M201" s="28">
        <v>8.149E-3</v>
      </c>
      <c r="N201" s="29">
        <v>7.4315999999999993E-2</v>
      </c>
      <c r="O201" s="25">
        <v>0.76</v>
      </c>
      <c r="P201" s="35">
        <v>38.48451</v>
      </c>
      <c r="Q201" s="44"/>
      <c r="R201" s="44" t="s">
        <v>109</v>
      </c>
      <c r="S201" s="44" t="s">
        <v>52</v>
      </c>
      <c r="T201" s="44" t="s">
        <v>389</v>
      </c>
    </row>
    <row r="202" spans="1:20" ht="14.25" customHeight="1">
      <c r="A202" s="48" t="s">
        <v>189</v>
      </c>
      <c r="B202" s="24" t="s">
        <v>32</v>
      </c>
      <c r="C202" s="24" t="s">
        <v>371</v>
      </c>
      <c r="D202" s="25" t="s">
        <v>33</v>
      </c>
      <c r="E202" s="24">
        <v>12</v>
      </c>
      <c r="F202" s="24">
        <v>5</v>
      </c>
      <c r="G202" s="43">
        <v>0.3</v>
      </c>
      <c r="H202" s="43">
        <v>9.5492999999999995E-2</v>
      </c>
      <c r="I202" s="26">
        <v>7</v>
      </c>
      <c r="J202" s="26">
        <v>3.5</v>
      </c>
      <c r="K202" s="27">
        <v>2149290.4053000002</v>
      </c>
      <c r="L202" s="27">
        <v>5067081.1233000001</v>
      </c>
      <c r="M202" s="28">
        <v>7.162E-3</v>
      </c>
      <c r="N202" s="29">
        <v>6.5317E-2</v>
      </c>
      <c r="O202" s="25">
        <v>0.76</v>
      </c>
      <c r="P202" s="35">
        <v>38.48451</v>
      </c>
      <c r="Q202" s="44"/>
      <c r="R202" s="44" t="s">
        <v>109</v>
      </c>
      <c r="S202" s="44" t="s">
        <v>52</v>
      </c>
      <c r="T202" s="44" t="s">
        <v>389</v>
      </c>
    </row>
    <row r="203" spans="1:20" ht="14.25" customHeight="1">
      <c r="A203" s="48" t="s">
        <v>192</v>
      </c>
      <c r="B203" s="24" t="s">
        <v>191</v>
      </c>
      <c r="C203" s="24" t="s">
        <v>352</v>
      </c>
      <c r="D203" s="25" t="s">
        <v>130</v>
      </c>
      <c r="E203" s="28">
        <v>3</v>
      </c>
      <c r="F203" s="24">
        <v>1.3</v>
      </c>
      <c r="G203" s="43">
        <v>0.33</v>
      </c>
      <c r="H203" s="43">
        <v>0.105042</v>
      </c>
      <c r="I203" s="26">
        <v>5</v>
      </c>
      <c r="J203" s="26">
        <v>2.5</v>
      </c>
      <c r="K203" s="27">
        <v>2149208.054</v>
      </c>
      <c r="L203" s="27">
        <v>5066954.8779999996</v>
      </c>
      <c r="M203" s="28">
        <v>8.6660000000000001E-3</v>
      </c>
      <c r="N203" s="29">
        <v>1.9758000000000001E-2</v>
      </c>
      <c r="O203" s="25">
        <v>0.76</v>
      </c>
      <c r="P203" s="34">
        <v>19.634954</v>
      </c>
      <c r="Q203" s="44"/>
      <c r="R203" s="44" t="s">
        <v>109</v>
      </c>
      <c r="S203" s="44" t="s">
        <v>52</v>
      </c>
      <c r="T203" s="44" t="s">
        <v>389</v>
      </c>
    </row>
    <row r="204" spans="1:20" ht="14.25" customHeight="1">
      <c r="A204" s="49" t="s">
        <v>193</v>
      </c>
      <c r="B204" s="28" t="s">
        <v>27</v>
      </c>
      <c r="C204" s="28" t="s">
        <v>343</v>
      </c>
      <c r="D204" s="25" t="s">
        <v>326</v>
      </c>
      <c r="E204" s="28">
        <v>9</v>
      </c>
      <c r="F204" s="24">
        <v>3</v>
      </c>
      <c r="G204" s="43">
        <v>0.56000000000000005</v>
      </c>
      <c r="H204" s="43">
        <v>0.178254</v>
      </c>
      <c r="I204" s="26">
        <v>8</v>
      </c>
      <c r="J204" s="26">
        <v>4</v>
      </c>
      <c r="K204" s="27">
        <v>2149223.2379999999</v>
      </c>
      <c r="L204" s="27">
        <v>5066972.227</v>
      </c>
      <c r="M204" s="28">
        <v>2.4955000000000001E-2</v>
      </c>
      <c r="N204" s="29">
        <v>0.17069599999999999</v>
      </c>
      <c r="O204" s="25">
        <v>0.76</v>
      </c>
      <c r="P204" s="34">
        <v>50.265481999999999</v>
      </c>
      <c r="Q204" s="44"/>
      <c r="R204" s="44" t="s">
        <v>109</v>
      </c>
      <c r="S204" s="44" t="s">
        <v>52</v>
      </c>
      <c r="T204" s="44" t="s">
        <v>389</v>
      </c>
    </row>
    <row r="205" spans="1:20" ht="14.25" customHeight="1">
      <c r="A205" s="48" t="s">
        <v>210</v>
      </c>
      <c r="B205" s="24" t="s">
        <v>22</v>
      </c>
      <c r="C205" s="24" t="s">
        <v>345</v>
      </c>
      <c r="D205" s="25" t="s">
        <v>20</v>
      </c>
      <c r="E205" s="24">
        <v>10</v>
      </c>
      <c r="F205" s="24">
        <v>3</v>
      </c>
      <c r="G205" s="43">
        <v>0.87</v>
      </c>
      <c r="H205" s="43">
        <v>0.27693000000000001</v>
      </c>
      <c r="I205" s="26">
        <v>11</v>
      </c>
      <c r="J205" s="26">
        <v>5.5</v>
      </c>
      <c r="K205" s="27">
        <v>2149283.8835999998</v>
      </c>
      <c r="L205" s="27">
        <v>5067120.6359999999</v>
      </c>
      <c r="M205" s="28">
        <v>6.0232000000000001E-2</v>
      </c>
      <c r="N205" s="29">
        <v>0.45776499999999998</v>
      </c>
      <c r="O205" s="25">
        <v>0.76</v>
      </c>
      <c r="P205" s="35">
        <v>95.033178000000007</v>
      </c>
      <c r="Q205" s="44"/>
      <c r="R205" s="44" t="s">
        <v>109</v>
      </c>
      <c r="S205" s="44" t="s">
        <v>52</v>
      </c>
      <c r="T205" s="44" t="s">
        <v>389</v>
      </c>
    </row>
    <row r="206" spans="1:20" ht="14.25" customHeight="1">
      <c r="A206" s="48" t="s">
        <v>211</v>
      </c>
      <c r="B206" s="24" t="s">
        <v>22</v>
      </c>
      <c r="C206" s="24" t="s">
        <v>345</v>
      </c>
      <c r="D206" s="25" t="s">
        <v>20</v>
      </c>
      <c r="E206" s="24">
        <v>10</v>
      </c>
      <c r="F206" s="24">
        <v>3</v>
      </c>
      <c r="G206" s="43">
        <v>0.82</v>
      </c>
      <c r="H206" s="43">
        <v>0.26101400000000002</v>
      </c>
      <c r="I206" s="26">
        <v>12</v>
      </c>
      <c r="J206" s="26">
        <v>6</v>
      </c>
      <c r="K206" s="27">
        <v>2149291.3321000002</v>
      </c>
      <c r="L206" s="27">
        <v>5067117.0405000001</v>
      </c>
      <c r="M206" s="28">
        <v>5.3508E-2</v>
      </c>
      <c r="N206" s="29">
        <v>0.40666000000000002</v>
      </c>
      <c r="O206" s="25">
        <v>0.76</v>
      </c>
      <c r="P206" s="35">
        <v>113.097336</v>
      </c>
      <c r="Q206" s="44"/>
      <c r="R206" s="44" t="s">
        <v>109</v>
      </c>
      <c r="S206" s="44" t="s">
        <v>52</v>
      </c>
      <c r="T206" s="44" t="s">
        <v>330</v>
      </c>
    </row>
    <row r="207" spans="1:20" ht="14.25" customHeight="1">
      <c r="A207" s="48" t="s">
        <v>212</v>
      </c>
      <c r="B207" s="24" t="s">
        <v>22</v>
      </c>
      <c r="C207" s="24" t="s">
        <v>345</v>
      </c>
      <c r="D207" s="25" t="s">
        <v>20</v>
      </c>
      <c r="E207" s="24">
        <v>10</v>
      </c>
      <c r="F207" s="24">
        <v>3</v>
      </c>
      <c r="G207" s="43">
        <v>0.56000000000000005</v>
      </c>
      <c r="H207" s="43">
        <v>0.178254</v>
      </c>
      <c r="I207" s="26">
        <v>12</v>
      </c>
      <c r="J207" s="26">
        <v>6</v>
      </c>
      <c r="K207" s="27">
        <v>2149291.3321000002</v>
      </c>
      <c r="L207" s="27">
        <v>5067117.0405000001</v>
      </c>
      <c r="M207" s="28">
        <v>2.4955000000000001E-2</v>
      </c>
      <c r="N207" s="29">
        <v>0.189662</v>
      </c>
      <c r="O207" s="25">
        <v>0.76</v>
      </c>
      <c r="P207" s="35">
        <v>113.097336</v>
      </c>
      <c r="Q207" s="44"/>
      <c r="R207" s="44" t="s">
        <v>109</v>
      </c>
      <c r="S207" s="44" t="s">
        <v>52</v>
      </c>
      <c r="T207" s="44" t="s">
        <v>330</v>
      </c>
    </row>
    <row r="208" spans="1:20" ht="14.25" customHeight="1">
      <c r="A208" s="48" t="s">
        <v>213</v>
      </c>
      <c r="B208" s="24" t="s">
        <v>22</v>
      </c>
      <c r="C208" s="24" t="s">
        <v>345</v>
      </c>
      <c r="D208" s="25" t="s">
        <v>20</v>
      </c>
      <c r="E208" s="24">
        <v>12</v>
      </c>
      <c r="F208" s="24">
        <v>5</v>
      </c>
      <c r="G208" s="43">
        <v>0.72</v>
      </c>
      <c r="H208" s="43">
        <v>0.229183</v>
      </c>
      <c r="I208" s="26">
        <v>10</v>
      </c>
      <c r="J208" s="26">
        <v>5</v>
      </c>
      <c r="K208" s="27">
        <v>2149294.3174999999</v>
      </c>
      <c r="L208" s="27">
        <v>5067115.5504000001</v>
      </c>
      <c r="M208" s="28">
        <v>4.1252999999999998E-2</v>
      </c>
      <c r="N208" s="29">
        <v>0.37622699999999998</v>
      </c>
      <c r="O208" s="25">
        <v>0.76</v>
      </c>
      <c r="P208" s="35">
        <v>78.539816000000002</v>
      </c>
      <c r="Q208" s="44"/>
      <c r="R208" s="44" t="s">
        <v>109</v>
      </c>
      <c r="S208" s="44" t="s">
        <v>52</v>
      </c>
      <c r="T208" s="44" t="s">
        <v>389</v>
      </c>
    </row>
    <row r="209" spans="1:20" ht="14.25" customHeight="1">
      <c r="A209" s="48" t="s">
        <v>214</v>
      </c>
      <c r="B209" s="24" t="s">
        <v>22</v>
      </c>
      <c r="C209" s="24" t="s">
        <v>345</v>
      </c>
      <c r="D209" s="25" t="s">
        <v>20</v>
      </c>
      <c r="E209" s="24">
        <v>12</v>
      </c>
      <c r="F209" s="24">
        <v>5</v>
      </c>
      <c r="G209" s="43">
        <v>0.46</v>
      </c>
      <c r="H209" s="43">
        <v>0.146423</v>
      </c>
      <c r="I209" s="26">
        <v>10</v>
      </c>
      <c r="J209" s="26">
        <v>5</v>
      </c>
      <c r="K209" s="27">
        <v>2149294.3174999999</v>
      </c>
      <c r="L209" s="27">
        <v>5067115.5504000001</v>
      </c>
      <c r="M209" s="28">
        <v>1.6839E-2</v>
      </c>
      <c r="N209" s="29">
        <v>0.15356800000000001</v>
      </c>
      <c r="O209" s="25">
        <v>0.76</v>
      </c>
      <c r="P209" s="35">
        <v>78.539816000000002</v>
      </c>
      <c r="Q209" s="44"/>
      <c r="R209" s="44" t="s">
        <v>109</v>
      </c>
      <c r="S209" s="44" t="s">
        <v>52</v>
      </c>
      <c r="T209" s="44" t="s">
        <v>389</v>
      </c>
    </row>
    <row r="210" spans="1:20" ht="14.25" customHeight="1">
      <c r="A210" s="48" t="s">
        <v>215</v>
      </c>
      <c r="B210" s="24" t="s">
        <v>22</v>
      </c>
      <c r="C210" s="24" t="s">
        <v>345</v>
      </c>
      <c r="D210" s="25" t="s">
        <v>20</v>
      </c>
      <c r="E210" s="24">
        <v>12</v>
      </c>
      <c r="F210" s="24">
        <v>5</v>
      </c>
      <c r="G210" s="43">
        <v>0.31</v>
      </c>
      <c r="H210" s="43">
        <v>9.8676E-2</v>
      </c>
      <c r="I210" s="26">
        <v>10</v>
      </c>
      <c r="J210" s="26">
        <v>5</v>
      </c>
      <c r="K210" s="27">
        <v>2149294.3174999999</v>
      </c>
      <c r="L210" s="27">
        <v>5067115.5504000001</v>
      </c>
      <c r="M210" s="28">
        <v>7.6470000000000002E-3</v>
      </c>
      <c r="N210" s="29">
        <v>6.9744E-2</v>
      </c>
      <c r="O210" s="25">
        <v>0.76</v>
      </c>
      <c r="P210" s="35">
        <v>78.539816000000002</v>
      </c>
      <c r="Q210" s="44"/>
      <c r="R210" s="44" t="s">
        <v>109</v>
      </c>
      <c r="S210" s="44" t="s">
        <v>52</v>
      </c>
      <c r="T210" s="44" t="s">
        <v>389</v>
      </c>
    </row>
    <row r="211" spans="1:20" ht="14.25" customHeight="1">
      <c r="A211" s="48" t="s">
        <v>216</v>
      </c>
      <c r="B211" s="24" t="s">
        <v>22</v>
      </c>
      <c r="C211" s="24" t="s">
        <v>345</v>
      </c>
      <c r="D211" s="25" t="s">
        <v>20</v>
      </c>
      <c r="E211" s="24">
        <v>12</v>
      </c>
      <c r="F211" s="24">
        <v>5</v>
      </c>
      <c r="G211" s="43">
        <v>0.87</v>
      </c>
      <c r="H211" s="43">
        <v>0.27693000000000001</v>
      </c>
      <c r="I211" s="26">
        <v>10</v>
      </c>
      <c r="J211" s="26">
        <v>5</v>
      </c>
      <c r="K211" s="27">
        <v>2149294.3174999999</v>
      </c>
      <c r="L211" s="27">
        <v>5067115.5504000001</v>
      </c>
      <c r="M211" s="28">
        <v>6.0232000000000001E-2</v>
      </c>
      <c r="N211" s="29">
        <v>0.54931799999999997</v>
      </c>
      <c r="O211" s="25">
        <v>0.76</v>
      </c>
      <c r="P211" s="35">
        <v>78.539816000000002</v>
      </c>
      <c r="Q211" s="44"/>
      <c r="R211" s="44" t="s">
        <v>109</v>
      </c>
      <c r="S211" s="44" t="s">
        <v>52</v>
      </c>
      <c r="T211" s="44" t="s">
        <v>389</v>
      </c>
    </row>
    <row r="212" spans="1:20" ht="14.25" customHeight="1">
      <c r="A212" s="48" t="s">
        <v>217</v>
      </c>
      <c r="B212" s="24" t="s">
        <v>22</v>
      </c>
      <c r="C212" s="24" t="s">
        <v>345</v>
      </c>
      <c r="D212" s="25" t="s">
        <v>20</v>
      </c>
      <c r="E212" s="24">
        <v>12</v>
      </c>
      <c r="F212" s="24">
        <v>5</v>
      </c>
      <c r="G212" s="43">
        <v>0.55000000000000004</v>
      </c>
      <c r="H212" s="43">
        <v>0.17507</v>
      </c>
      <c r="I212" s="26">
        <v>10</v>
      </c>
      <c r="J212" s="26">
        <v>5</v>
      </c>
      <c r="K212" s="27">
        <v>2149294.3174999999</v>
      </c>
      <c r="L212" s="27">
        <v>5067115.5504000001</v>
      </c>
      <c r="M212" s="28">
        <v>2.4072E-2</v>
      </c>
      <c r="N212" s="29">
        <v>0.21953800000000001</v>
      </c>
      <c r="O212" s="25">
        <v>0.76</v>
      </c>
      <c r="P212" s="35">
        <v>78.539816000000002</v>
      </c>
      <c r="Q212" s="44"/>
      <c r="R212" s="44" t="s">
        <v>109</v>
      </c>
      <c r="S212" s="44" t="s">
        <v>52</v>
      </c>
      <c r="T212" s="44" t="s">
        <v>389</v>
      </c>
    </row>
    <row r="213" spans="1:20" ht="14.25" customHeight="1">
      <c r="A213" s="48" t="s">
        <v>331</v>
      </c>
      <c r="B213" s="24" t="s">
        <v>22</v>
      </c>
      <c r="C213" s="24" t="s">
        <v>345</v>
      </c>
      <c r="D213" s="25" t="s">
        <v>20</v>
      </c>
      <c r="E213" s="24">
        <v>10</v>
      </c>
      <c r="F213" s="24">
        <v>4</v>
      </c>
      <c r="G213" s="43">
        <v>0.4</v>
      </c>
      <c r="H213" s="43">
        <v>0.12732399999999999</v>
      </c>
      <c r="I213" s="26">
        <v>8</v>
      </c>
      <c r="J213" s="26">
        <v>4</v>
      </c>
      <c r="K213" s="27">
        <v>2149307.6845</v>
      </c>
      <c r="L213" s="27">
        <v>5067111.2569000004</v>
      </c>
      <c r="M213" s="28">
        <v>1.2732E-2</v>
      </c>
      <c r="N213" s="67">
        <v>9.6763199999999994E-2</v>
      </c>
      <c r="O213" s="68">
        <v>0.76</v>
      </c>
      <c r="P213" s="68">
        <v>50.26548245743669</v>
      </c>
      <c r="Q213" s="44"/>
      <c r="R213" s="44" t="s">
        <v>109</v>
      </c>
      <c r="S213" s="42" t="s">
        <v>52</v>
      </c>
      <c r="T213" s="44" t="s">
        <v>389</v>
      </c>
    </row>
    <row r="214" spans="1:20" ht="14.25" customHeight="1">
      <c r="A214" s="48" t="s">
        <v>220</v>
      </c>
      <c r="B214" s="24" t="s">
        <v>27</v>
      </c>
      <c r="C214" s="24" t="s">
        <v>343</v>
      </c>
      <c r="D214" s="25" t="s">
        <v>326</v>
      </c>
      <c r="E214" s="24">
        <v>9</v>
      </c>
      <c r="F214" s="24">
        <v>3</v>
      </c>
      <c r="G214" s="43">
        <v>0.7</v>
      </c>
      <c r="H214" s="43">
        <v>0.22281699999999999</v>
      </c>
      <c r="I214" s="26">
        <v>8</v>
      </c>
      <c r="J214" s="26">
        <v>4</v>
      </c>
      <c r="K214" s="27">
        <v>2149322.0120000001</v>
      </c>
      <c r="L214" s="27">
        <v>5067018.9230000004</v>
      </c>
      <c r="M214" s="28">
        <v>3.8993E-2</v>
      </c>
      <c r="N214" s="29">
        <v>0.266712</v>
      </c>
      <c r="O214" s="25">
        <v>0.76</v>
      </c>
      <c r="P214" s="35">
        <v>50.265481999999999</v>
      </c>
      <c r="Q214" s="44"/>
      <c r="R214" s="44" t="s">
        <v>109</v>
      </c>
      <c r="S214" s="44" t="s">
        <v>52</v>
      </c>
      <c r="T214" s="44" t="s">
        <v>389</v>
      </c>
    </row>
    <row r="215" spans="1:20" ht="14.25" customHeight="1">
      <c r="A215" s="48" t="s">
        <v>221</v>
      </c>
      <c r="B215" s="24" t="s">
        <v>27</v>
      </c>
      <c r="C215" s="24" t="s">
        <v>343</v>
      </c>
      <c r="D215" s="25" t="s">
        <v>326</v>
      </c>
      <c r="E215" s="24">
        <v>9</v>
      </c>
      <c r="F215" s="24">
        <v>3</v>
      </c>
      <c r="G215" s="43">
        <v>0.46</v>
      </c>
      <c r="H215" s="43">
        <v>0.146423</v>
      </c>
      <c r="I215" s="26">
        <v>8</v>
      </c>
      <c r="J215" s="26">
        <v>4</v>
      </c>
      <c r="K215" s="27">
        <v>2149322.0120000001</v>
      </c>
      <c r="L215" s="27">
        <v>5067018.9230000004</v>
      </c>
      <c r="M215" s="28">
        <v>1.6839E-2</v>
      </c>
      <c r="N215" s="29">
        <v>0.115176</v>
      </c>
      <c r="O215" s="25">
        <v>0.76</v>
      </c>
      <c r="P215" s="35">
        <v>50.265481999999999</v>
      </c>
      <c r="Q215" s="44"/>
      <c r="R215" s="44" t="s">
        <v>109</v>
      </c>
      <c r="S215" s="44" t="s">
        <v>52</v>
      </c>
      <c r="T215" s="44" t="s">
        <v>389</v>
      </c>
    </row>
    <row r="216" spans="1:20" ht="14.25" customHeight="1">
      <c r="A216" s="48" t="s">
        <v>227</v>
      </c>
      <c r="B216" s="24" t="s">
        <v>22</v>
      </c>
      <c r="C216" s="24" t="s">
        <v>345</v>
      </c>
      <c r="D216" s="25" t="s">
        <v>20</v>
      </c>
      <c r="E216" s="24">
        <v>10</v>
      </c>
      <c r="F216" s="24">
        <v>5</v>
      </c>
      <c r="G216" s="43">
        <v>1.1399999999999999</v>
      </c>
      <c r="H216" s="43">
        <v>0.362873</v>
      </c>
      <c r="I216" s="26">
        <v>12</v>
      </c>
      <c r="J216" s="26">
        <v>6</v>
      </c>
      <c r="K216" s="27">
        <v>2149324.5274</v>
      </c>
      <c r="L216" s="27">
        <v>5067076.6706999997</v>
      </c>
      <c r="M216" s="28">
        <v>0.103419</v>
      </c>
      <c r="N216" s="29">
        <v>0.78598400000000002</v>
      </c>
      <c r="O216" s="25">
        <v>0.76</v>
      </c>
      <c r="P216" s="35">
        <v>113.097336</v>
      </c>
      <c r="Q216" s="44"/>
      <c r="R216" s="44" t="s">
        <v>109</v>
      </c>
      <c r="S216" s="44" t="s">
        <v>52</v>
      </c>
      <c r="T216" s="44" t="s">
        <v>389</v>
      </c>
    </row>
    <row r="217" spans="1:20" ht="14.25" customHeight="1">
      <c r="A217" s="48" t="s">
        <v>228</v>
      </c>
      <c r="B217" s="24" t="s">
        <v>22</v>
      </c>
      <c r="C217" s="24" t="s">
        <v>345</v>
      </c>
      <c r="D217" s="25" t="s">
        <v>20</v>
      </c>
      <c r="E217" s="24">
        <v>10</v>
      </c>
      <c r="F217" s="24">
        <v>5</v>
      </c>
      <c r="G217" s="43">
        <v>0.91</v>
      </c>
      <c r="H217" s="43">
        <v>0.28966199999999998</v>
      </c>
      <c r="I217" s="26">
        <v>12</v>
      </c>
      <c r="J217" s="26">
        <v>6</v>
      </c>
      <c r="K217" s="27">
        <v>2149324.5274</v>
      </c>
      <c r="L217" s="27">
        <v>5067076.6706999997</v>
      </c>
      <c r="M217" s="28">
        <v>6.5897999999999998E-2</v>
      </c>
      <c r="N217" s="29">
        <v>0.50082599999999999</v>
      </c>
      <c r="O217" s="25">
        <v>0.76</v>
      </c>
      <c r="P217" s="35">
        <v>113.097336</v>
      </c>
      <c r="Q217" s="44"/>
      <c r="R217" s="44" t="s">
        <v>109</v>
      </c>
      <c r="S217" s="44" t="s">
        <v>52</v>
      </c>
      <c r="T217" s="44" t="s">
        <v>389</v>
      </c>
    </row>
    <row r="218" spans="1:20" ht="14.25" customHeight="1">
      <c r="A218" s="48" t="s">
        <v>232</v>
      </c>
      <c r="B218" s="24" t="s">
        <v>60</v>
      </c>
      <c r="C218" s="24" t="s">
        <v>398</v>
      </c>
      <c r="D218" s="25" t="s">
        <v>398</v>
      </c>
      <c r="E218" s="24">
        <v>10</v>
      </c>
      <c r="F218" s="24">
        <v>4</v>
      </c>
      <c r="G218" s="43">
        <v>0.61</v>
      </c>
      <c r="H218" s="43">
        <v>0.19416900000000001</v>
      </c>
      <c r="I218" s="26" t="s">
        <v>398</v>
      </c>
      <c r="J218" s="26">
        <v>0</v>
      </c>
      <c r="K218" s="27">
        <v>2149306.1351000001</v>
      </c>
      <c r="L218" s="27">
        <v>5067095.0752999997</v>
      </c>
      <c r="M218" s="28">
        <v>2.9610999999999998E-2</v>
      </c>
      <c r="N218" s="29">
        <v>0.22504199999999999</v>
      </c>
      <c r="O218" s="25">
        <v>0.76</v>
      </c>
      <c r="P218" s="35">
        <v>0</v>
      </c>
      <c r="Q218" s="44"/>
      <c r="R218" s="44" t="s">
        <v>109</v>
      </c>
      <c r="S218" s="44" t="s">
        <v>52</v>
      </c>
      <c r="T218" s="44" t="s">
        <v>324</v>
      </c>
    </row>
    <row r="219" spans="1:20" ht="14.25" customHeight="1">
      <c r="A219" s="48" t="s">
        <v>233</v>
      </c>
      <c r="B219" s="24" t="s">
        <v>60</v>
      </c>
      <c r="C219" s="24" t="s">
        <v>398</v>
      </c>
      <c r="D219" s="25" t="s">
        <v>398</v>
      </c>
      <c r="E219" s="24">
        <v>10</v>
      </c>
      <c r="F219" s="24">
        <v>4</v>
      </c>
      <c r="G219" s="43">
        <v>1.33</v>
      </c>
      <c r="H219" s="43">
        <v>0.42335200000000001</v>
      </c>
      <c r="I219" s="26" t="s">
        <v>398</v>
      </c>
      <c r="J219" s="26">
        <v>0</v>
      </c>
      <c r="K219" s="27">
        <v>2149306.1351000001</v>
      </c>
      <c r="L219" s="27">
        <v>5067095.0752999997</v>
      </c>
      <c r="M219" s="28">
        <v>0.140765</v>
      </c>
      <c r="N219" s="29">
        <v>1.0698110000000001</v>
      </c>
      <c r="O219" s="25">
        <v>0.76</v>
      </c>
      <c r="P219" s="35">
        <v>0</v>
      </c>
      <c r="Q219" s="44"/>
      <c r="R219" s="44" t="s">
        <v>109</v>
      </c>
      <c r="S219" s="44" t="s">
        <v>52</v>
      </c>
      <c r="T219" s="44" t="s">
        <v>324</v>
      </c>
    </row>
    <row r="220" spans="1:20" ht="14.25" customHeight="1">
      <c r="A220" s="48" t="s">
        <v>236</v>
      </c>
      <c r="B220" s="24" t="s">
        <v>107</v>
      </c>
      <c r="C220" s="24" t="s">
        <v>355</v>
      </c>
      <c r="D220" s="25" t="s">
        <v>31</v>
      </c>
      <c r="E220" s="24">
        <v>10</v>
      </c>
      <c r="F220" s="24">
        <v>4</v>
      </c>
      <c r="G220" s="43">
        <v>0.48</v>
      </c>
      <c r="H220" s="43">
        <v>0.15278900000000001</v>
      </c>
      <c r="I220" s="26">
        <v>12</v>
      </c>
      <c r="J220" s="26">
        <v>6</v>
      </c>
      <c r="K220" s="27">
        <v>2149239.2242999999</v>
      </c>
      <c r="L220" s="27">
        <v>5067143.6032999996</v>
      </c>
      <c r="M220" s="28">
        <v>1.8335000000000001E-2</v>
      </c>
      <c r="N220" s="29">
        <v>0.13934299999999999</v>
      </c>
      <c r="O220" s="25">
        <v>0.76</v>
      </c>
      <c r="P220" s="35">
        <v>113.097336</v>
      </c>
      <c r="Q220" s="44"/>
      <c r="R220" s="44" t="s">
        <v>109</v>
      </c>
      <c r="S220" s="44" t="s">
        <v>52</v>
      </c>
      <c r="T220" s="44" t="s">
        <v>389</v>
      </c>
    </row>
    <row r="221" spans="1:20" ht="14.25" customHeight="1">
      <c r="A221" s="49" t="s">
        <v>237</v>
      </c>
      <c r="B221" s="28" t="s">
        <v>168</v>
      </c>
      <c r="C221" s="28" t="s">
        <v>347</v>
      </c>
      <c r="D221" s="25" t="s">
        <v>169</v>
      </c>
      <c r="E221" s="24">
        <v>6</v>
      </c>
      <c r="F221" s="24">
        <v>2</v>
      </c>
      <c r="G221" s="43">
        <v>0.3</v>
      </c>
      <c r="H221" s="43">
        <v>9.5492999999999995E-2</v>
      </c>
      <c r="I221" s="26">
        <v>5</v>
      </c>
      <c r="J221" s="26">
        <v>2.5</v>
      </c>
      <c r="K221" s="27">
        <v>2149234.0189999999</v>
      </c>
      <c r="L221" s="27">
        <v>5067144.9165000003</v>
      </c>
      <c r="M221" s="28">
        <v>7.162E-3</v>
      </c>
      <c r="N221" s="29">
        <v>3.2659000000000001E-2</v>
      </c>
      <c r="O221" s="25">
        <v>0.76</v>
      </c>
      <c r="P221" s="35">
        <v>19.634954</v>
      </c>
      <c r="Q221" s="44"/>
      <c r="R221" s="44" t="s">
        <v>109</v>
      </c>
      <c r="S221" s="44" t="s">
        <v>52</v>
      </c>
      <c r="T221" s="44" t="s">
        <v>389</v>
      </c>
    </row>
    <row r="222" spans="1:20" ht="14.25" customHeight="1">
      <c r="A222" s="48" t="s">
        <v>237</v>
      </c>
      <c r="B222" s="24" t="s">
        <v>168</v>
      </c>
      <c r="C222" s="24" t="s">
        <v>347</v>
      </c>
      <c r="D222" s="25" t="s">
        <v>169</v>
      </c>
      <c r="E222" s="24">
        <v>6</v>
      </c>
      <c r="F222" s="24">
        <v>2</v>
      </c>
      <c r="G222" s="43">
        <v>0.3</v>
      </c>
      <c r="H222" s="43">
        <v>9.5492999999999995E-2</v>
      </c>
      <c r="I222" s="26">
        <v>5</v>
      </c>
      <c r="J222" s="26">
        <v>2.5</v>
      </c>
      <c r="K222" s="27">
        <v>2149234.0189999999</v>
      </c>
      <c r="L222" s="27">
        <v>5067144.9165000003</v>
      </c>
      <c r="M222" s="28">
        <v>7.162E-3</v>
      </c>
      <c r="N222" s="29">
        <v>3.2659000000000001E-2</v>
      </c>
      <c r="O222" s="25">
        <v>0.76</v>
      </c>
      <c r="P222" s="35">
        <v>19.634954</v>
      </c>
      <c r="Q222" s="44"/>
      <c r="R222" s="44" t="s">
        <v>109</v>
      </c>
      <c r="S222" s="44" t="s">
        <v>52</v>
      </c>
      <c r="T222" s="44" t="s">
        <v>389</v>
      </c>
    </row>
    <row r="223" spans="1:20" ht="14.25" customHeight="1">
      <c r="A223" s="48" t="s">
        <v>239</v>
      </c>
      <c r="B223" s="24" t="s">
        <v>38</v>
      </c>
      <c r="C223" s="24" t="s">
        <v>365</v>
      </c>
      <c r="D223" s="25" t="s">
        <v>39</v>
      </c>
      <c r="E223" s="28">
        <v>12</v>
      </c>
      <c r="F223" s="24">
        <v>4</v>
      </c>
      <c r="G223" s="43">
        <v>2</v>
      </c>
      <c r="H223" s="43">
        <v>0.63661999999999996</v>
      </c>
      <c r="I223" s="26">
        <v>10</v>
      </c>
      <c r="J223" s="26">
        <v>5</v>
      </c>
      <c r="K223" s="27">
        <v>2149215.7711999998</v>
      </c>
      <c r="L223" s="27">
        <v>5067165.3558</v>
      </c>
      <c r="M223" s="28">
        <v>0.31830999999999998</v>
      </c>
      <c r="N223" s="29">
        <v>2.9029859999999998</v>
      </c>
      <c r="O223" s="25">
        <v>0.76</v>
      </c>
      <c r="P223" s="34">
        <v>78.539816000000002</v>
      </c>
      <c r="Q223" s="44"/>
      <c r="R223" s="44" t="s">
        <v>109</v>
      </c>
      <c r="S223" s="44" t="s">
        <v>52</v>
      </c>
      <c r="T223" s="44" t="s">
        <v>389</v>
      </c>
    </row>
    <row r="224" spans="1:20" ht="14.25" customHeight="1">
      <c r="A224" s="49" t="s">
        <v>240</v>
      </c>
      <c r="B224" s="28" t="s">
        <v>26</v>
      </c>
      <c r="C224" s="28" t="s">
        <v>357</v>
      </c>
      <c r="D224" s="25" t="s">
        <v>326</v>
      </c>
      <c r="E224" s="28">
        <v>10</v>
      </c>
      <c r="F224" s="24">
        <v>5</v>
      </c>
      <c r="G224" s="43">
        <v>0.66</v>
      </c>
      <c r="H224" s="43">
        <v>0.21008499999999999</v>
      </c>
      <c r="I224" s="26">
        <v>8</v>
      </c>
      <c r="J224" s="26">
        <v>4</v>
      </c>
      <c r="K224" s="27">
        <v>2149207.6998000001</v>
      </c>
      <c r="L224" s="27">
        <v>5067173.1266999999</v>
      </c>
      <c r="M224" s="28">
        <v>3.4664E-2</v>
      </c>
      <c r="N224" s="29">
        <v>0.26344600000000001</v>
      </c>
      <c r="O224" s="25">
        <v>0.76</v>
      </c>
      <c r="P224" s="34">
        <v>50.265481999999999</v>
      </c>
      <c r="Q224" s="44"/>
      <c r="R224" s="44" t="s">
        <v>109</v>
      </c>
      <c r="S224" s="44" t="s">
        <v>52</v>
      </c>
      <c r="T224" s="44" t="s">
        <v>389</v>
      </c>
    </row>
    <row r="225" spans="1:20" ht="14.25" customHeight="1">
      <c r="A225" s="48" t="s">
        <v>241</v>
      </c>
      <c r="B225" s="24" t="s">
        <v>30</v>
      </c>
      <c r="C225" s="24" t="s">
        <v>349</v>
      </c>
      <c r="D225" s="25" t="s">
        <v>31</v>
      </c>
      <c r="E225" s="24">
        <v>12</v>
      </c>
      <c r="F225" s="24">
        <v>5</v>
      </c>
      <c r="G225" s="43">
        <v>1.4</v>
      </c>
      <c r="H225" s="43">
        <v>0.44563399999999997</v>
      </c>
      <c r="I225" s="26">
        <v>10</v>
      </c>
      <c r="J225" s="26">
        <v>5</v>
      </c>
      <c r="K225" s="27">
        <v>2149181.2713000001</v>
      </c>
      <c r="L225" s="27">
        <v>5067181.4164000005</v>
      </c>
      <c r="M225" s="28">
        <v>0.155972</v>
      </c>
      <c r="N225" s="29">
        <v>1.422463</v>
      </c>
      <c r="O225" s="25">
        <v>0.76</v>
      </c>
      <c r="P225" s="34">
        <v>78.539816000000002</v>
      </c>
      <c r="Q225" s="44"/>
      <c r="R225" s="44" t="s">
        <v>109</v>
      </c>
      <c r="S225" s="44" t="s">
        <v>52</v>
      </c>
      <c r="T225" s="44" t="s">
        <v>389</v>
      </c>
    </row>
    <row r="226" spans="1:20" ht="14.25" customHeight="1">
      <c r="A226" s="48" t="s">
        <v>245</v>
      </c>
      <c r="B226" s="24" t="s">
        <v>27</v>
      </c>
      <c r="C226" s="24" t="s">
        <v>343</v>
      </c>
      <c r="D226" s="25" t="s">
        <v>326</v>
      </c>
      <c r="E226" s="24">
        <v>10</v>
      </c>
      <c r="F226" s="24">
        <v>4</v>
      </c>
      <c r="G226" s="43">
        <v>2.3199999999999998</v>
      </c>
      <c r="H226" s="43">
        <v>0.738479</v>
      </c>
      <c r="I226" s="26">
        <v>12</v>
      </c>
      <c r="J226" s="26">
        <v>6</v>
      </c>
      <c r="K226" s="27">
        <v>2149186.9657999999</v>
      </c>
      <c r="L226" s="27">
        <v>5067115.7358999997</v>
      </c>
      <c r="M226" s="28">
        <v>0.42831799999999998</v>
      </c>
      <c r="N226" s="29">
        <v>3.2552150000000002</v>
      </c>
      <c r="O226" s="25">
        <v>0.76</v>
      </c>
      <c r="P226" s="34">
        <v>113.097336</v>
      </c>
      <c r="Q226" s="44"/>
      <c r="R226" s="44" t="s">
        <v>109</v>
      </c>
      <c r="S226" s="44" t="s">
        <v>52</v>
      </c>
      <c r="T226" s="44" t="s">
        <v>389</v>
      </c>
    </row>
    <row r="227" spans="1:20" ht="14.25" customHeight="1">
      <c r="A227" s="48" t="s">
        <v>246</v>
      </c>
      <c r="B227" s="24" t="s">
        <v>27</v>
      </c>
      <c r="C227" s="24" t="s">
        <v>343</v>
      </c>
      <c r="D227" s="25" t="s">
        <v>326</v>
      </c>
      <c r="E227" s="24">
        <v>10</v>
      </c>
      <c r="F227" s="24">
        <v>4</v>
      </c>
      <c r="G227" s="43">
        <v>2.86</v>
      </c>
      <c r="H227" s="43">
        <v>0.91036600000000001</v>
      </c>
      <c r="I227" s="26">
        <v>12</v>
      </c>
      <c r="J227" s="26">
        <v>6</v>
      </c>
      <c r="K227" s="27">
        <v>2149186.9657999999</v>
      </c>
      <c r="L227" s="27">
        <v>5067115.7358999997</v>
      </c>
      <c r="M227" s="28">
        <v>0.65091200000000005</v>
      </c>
      <c r="N227" s="29">
        <v>4.94693</v>
      </c>
      <c r="O227" s="25">
        <v>0.76</v>
      </c>
      <c r="P227" s="34">
        <v>113.097336</v>
      </c>
      <c r="Q227" s="44"/>
      <c r="R227" s="44" t="s">
        <v>109</v>
      </c>
      <c r="S227" s="44" t="s">
        <v>52</v>
      </c>
      <c r="T227" s="44" t="s">
        <v>389</v>
      </c>
    </row>
    <row r="228" spans="1:20" ht="14.25" customHeight="1">
      <c r="A228" s="49" t="s">
        <v>247</v>
      </c>
      <c r="B228" s="28" t="s">
        <v>27</v>
      </c>
      <c r="C228" s="28" t="s">
        <v>343</v>
      </c>
      <c r="D228" s="25" t="s">
        <v>326</v>
      </c>
      <c r="E228" s="28">
        <v>10</v>
      </c>
      <c r="F228" s="24">
        <v>4</v>
      </c>
      <c r="G228" s="43">
        <v>0.69</v>
      </c>
      <c r="H228" s="43">
        <v>0.219634</v>
      </c>
      <c r="I228" s="26">
        <v>6</v>
      </c>
      <c r="J228" s="26">
        <v>3</v>
      </c>
      <c r="K228" s="27">
        <v>2149185.2102999999</v>
      </c>
      <c r="L228" s="27">
        <v>5067114.5248999996</v>
      </c>
      <c r="M228" s="28">
        <v>3.7886999999999997E-2</v>
      </c>
      <c r="N228" s="29">
        <v>0.28793999999999997</v>
      </c>
      <c r="O228" s="25">
        <v>0.76</v>
      </c>
      <c r="P228" s="34">
        <v>28.274334</v>
      </c>
      <c r="Q228" s="44"/>
      <c r="R228" s="44" t="s">
        <v>109</v>
      </c>
      <c r="S228" s="44" t="s">
        <v>52</v>
      </c>
      <c r="T228" s="44" t="s">
        <v>389</v>
      </c>
    </row>
    <row r="229" spans="1:20" ht="14.25" customHeight="1">
      <c r="A229" s="49" t="s">
        <v>248</v>
      </c>
      <c r="B229" s="28" t="s">
        <v>27</v>
      </c>
      <c r="C229" s="28" t="s">
        <v>343</v>
      </c>
      <c r="D229" s="25" t="s">
        <v>326</v>
      </c>
      <c r="E229" s="28">
        <v>10</v>
      </c>
      <c r="F229" s="24">
        <v>4</v>
      </c>
      <c r="G229" s="43">
        <v>0.46</v>
      </c>
      <c r="H229" s="43">
        <v>0.146423</v>
      </c>
      <c r="I229" s="26">
        <v>6</v>
      </c>
      <c r="J229" s="26">
        <v>3</v>
      </c>
      <c r="K229" s="27">
        <v>2149185.2102999999</v>
      </c>
      <c r="L229" s="27">
        <v>5067114.5248999996</v>
      </c>
      <c r="M229" s="28">
        <v>1.6839E-2</v>
      </c>
      <c r="N229" s="29">
        <v>0.127973</v>
      </c>
      <c r="O229" s="25">
        <v>0.76</v>
      </c>
      <c r="P229" s="34">
        <v>28.274334</v>
      </c>
      <c r="Q229" s="44"/>
      <c r="R229" s="44" t="s">
        <v>109</v>
      </c>
      <c r="S229" s="44" t="s">
        <v>52</v>
      </c>
      <c r="T229" s="44" t="s">
        <v>389</v>
      </c>
    </row>
    <row r="230" spans="1:20" ht="14.25" customHeight="1">
      <c r="A230" s="48" t="s">
        <v>249</v>
      </c>
      <c r="B230" s="24" t="s">
        <v>27</v>
      </c>
      <c r="C230" s="24" t="s">
        <v>343</v>
      </c>
      <c r="D230" s="25" t="s">
        <v>326</v>
      </c>
      <c r="E230" s="24">
        <v>12</v>
      </c>
      <c r="F230" s="24">
        <v>6</v>
      </c>
      <c r="G230" s="43">
        <v>1.17</v>
      </c>
      <c r="H230" s="43">
        <v>0.372423</v>
      </c>
      <c r="I230" s="26">
        <v>10</v>
      </c>
      <c r="J230" s="26">
        <v>5</v>
      </c>
      <c r="K230" s="27">
        <v>2149182.7264999999</v>
      </c>
      <c r="L230" s="27">
        <v>5067114.9801000003</v>
      </c>
      <c r="M230" s="28">
        <v>0.108934</v>
      </c>
      <c r="N230" s="29">
        <v>0.99347399999999997</v>
      </c>
      <c r="O230" s="25">
        <v>0.76</v>
      </c>
      <c r="P230" s="34">
        <v>78.539816000000002</v>
      </c>
      <c r="Q230" s="44"/>
      <c r="R230" s="44" t="s">
        <v>109</v>
      </c>
      <c r="S230" s="44" t="s">
        <v>52</v>
      </c>
      <c r="T230" s="44" t="s">
        <v>389</v>
      </c>
    </row>
    <row r="231" spans="1:20" ht="14.25" customHeight="1">
      <c r="A231" s="49" t="s">
        <v>250</v>
      </c>
      <c r="B231" s="28" t="s">
        <v>27</v>
      </c>
      <c r="C231" s="28" t="s">
        <v>343</v>
      </c>
      <c r="D231" s="25" t="s">
        <v>326</v>
      </c>
      <c r="E231" s="28">
        <v>12</v>
      </c>
      <c r="F231" s="24">
        <v>6</v>
      </c>
      <c r="G231" s="43">
        <v>0.63</v>
      </c>
      <c r="H231" s="43">
        <v>0.20053499999999999</v>
      </c>
      <c r="I231" s="26">
        <v>10</v>
      </c>
      <c r="J231" s="26">
        <v>5</v>
      </c>
      <c r="K231" s="27">
        <v>2149182.7264999999</v>
      </c>
      <c r="L231" s="27">
        <v>5067114.9801000003</v>
      </c>
      <c r="M231" s="28">
        <v>3.1584000000000001E-2</v>
      </c>
      <c r="N231" s="29">
        <v>0.288049</v>
      </c>
      <c r="O231" s="25">
        <v>0.76</v>
      </c>
      <c r="P231" s="34">
        <v>78.539816000000002</v>
      </c>
      <c r="Q231" s="44"/>
      <c r="R231" s="44" t="s">
        <v>109</v>
      </c>
      <c r="S231" s="44" t="s">
        <v>52</v>
      </c>
      <c r="T231" s="44" t="s">
        <v>389</v>
      </c>
    </row>
    <row r="232" spans="1:20" ht="14.25" customHeight="1">
      <c r="A232" s="49" t="s">
        <v>254</v>
      </c>
      <c r="B232" s="28" t="s">
        <v>108</v>
      </c>
      <c r="C232" s="24" t="s">
        <v>360</v>
      </c>
      <c r="D232" s="25" t="s">
        <v>89</v>
      </c>
      <c r="E232" s="28">
        <v>10</v>
      </c>
      <c r="F232" s="24">
        <v>4</v>
      </c>
      <c r="G232" s="43">
        <v>0.42</v>
      </c>
      <c r="H232" s="43">
        <v>0.13369</v>
      </c>
      <c r="I232" s="26">
        <v>9</v>
      </c>
      <c r="J232" s="26">
        <v>4.5</v>
      </c>
      <c r="K232" s="27">
        <v>2149227.8629999999</v>
      </c>
      <c r="L232" s="27">
        <v>5066997.3590000002</v>
      </c>
      <c r="M232" s="28">
        <v>1.4037000000000001E-2</v>
      </c>
      <c r="N232" s="29">
        <v>0.106685</v>
      </c>
      <c r="O232" s="25">
        <v>0.76</v>
      </c>
      <c r="P232" s="35">
        <v>63.617251000000003</v>
      </c>
      <c r="Q232" s="44"/>
      <c r="R232" s="44" t="s">
        <v>109</v>
      </c>
      <c r="S232" s="44" t="s">
        <v>52</v>
      </c>
      <c r="T232" s="44" t="s">
        <v>389</v>
      </c>
    </row>
    <row r="233" spans="1:20" ht="14.25" customHeight="1">
      <c r="A233" s="49" t="s">
        <v>255</v>
      </c>
      <c r="B233" s="28" t="s">
        <v>108</v>
      </c>
      <c r="C233" s="28" t="s">
        <v>360</v>
      </c>
      <c r="D233" s="25" t="s">
        <v>89</v>
      </c>
      <c r="E233" s="28">
        <v>10</v>
      </c>
      <c r="F233" s="24">
        <v>4</v>
      </c>
      <c r="G233" s="43">
        <v>0.42</v>
      </c>
      <c r="H233" s="43">
        <v>0.13369</v>
      </c>
      <c r="I233" s="26">
        <v>9</v>
      </c>
      <c r="J233" s="26">
        <v>4.5</v>
      </c>
      <c r="K233" s="27">
        <v>2149227.8629999999</v>
      </c>
      <c r="L233" s="27">
        <v>5066997.3590000002</v>
      </c>
      <c r="M233" s="28">
        <v>1.4037000000000001E-2</v>
      </c>
      <c r="N233" s="29">
        <v>0.106685</v>
      </c>
      <c r="O233" s="25">
        <v>0.76</v>
      </c>
      <c r="P233" s="35">
        <v>63.617251000000003</v>
      </c>
      <c r="Q233" s="44"/>
      <c r="R233" s="44" t="s">
        <v>109</v>
      </c>
      <c r="S233" s="44" t="s">
        <v>52</v>
      </c>
      <c r="T233" s="44" t="s">
        <v>389</v>
      </c>
    </row>
    <row r="234" spans="1:20" ht="14.25" customHeight="1">
      <c r="A234" s="49" t="s">
        <v>256</v>
      </c>
      <c r="B234" s="28" t="s">
        <v>108</v>
      </c>
      <c r="C234" s="28" t="s">
        <v>360</v>
      </c>
      <c r="D234" s="25" t="s">
        <v>89</v>
      </c>
      <c r="E234" s="28">
        <v>10</v>
      </c>
      <c r="F234" s="24">
        <v>4</v>
      </c>
      <c r="G234" s="43">
        <v>0.33</v>
      </c>
      <c r="H234" s="43">
        <v>0.105042</v>
      </c>
      <c r="I234" s="26">
        <v>9</v>
      </c>
      <c r="J234" s="26">
        <v>4.5</v>
      </c>
      <c r="K234" s="27">
        <v>2149227.8629999999</v>
      </c>
      <c r="L234" s="27">
        <v>5066997.3590000002</v>
      </c>
      <c r="M234" s="28">
        <v>8.6660000000000001E-3</v>
      </c>
      <c r="N234" s="29">
        <v>6.5861000000000003E-2</v>
      </c>
      <c r="O234" s="25">
        <v>0.76</v>
      </c>
      <c r="P234" s="35">
        <v>63.617251000000003</v>
      </c>
      <c r="Q234" s="44"/>
      <c r="R234" s="44" t="s">
        <v>109</v>
      </c>
      <c r="S234" s="44" t="s">
        <v>52</v>
      </c>
      <c r="T234" s="44" t="s">
        <v>389</v>
      </c>
    </row>
    <row r="235" spans="1:20" ht="14.25" customHeight="1">
      <c r="A235" s="49" t="s">
        <v>257</v>
      </c>
      <c r="B235" s="28" t="s">
        <v>108</v>
      </c>
      <c r="C235" s="28" t="s">
        <v>360</v>
      </c>
      <c r="D235" s="25" t="s">
        <v>89</v>
      </c>
      <c r="E235" s="28">
        <v>10</v>
      </c>
      <c r="F235" s="24">
        <v>4</v>
      </c>
      <c r="G235" s="43">
        <v>0.4</v>
      </c>
      <c r="H235" s="43">
        <v>0.12732399999999999</v>
      </c>
      <c r="I235" s="26">
        <v>9</v>
      </c>
      <c r="J235" s="26">
        <v>4.5</v>
      </c>
      <c r="K235" s="27">
        <v>2149227.8629999999</v>
      </c>
      <c r="L235" s="27">
        <v>5066997.3590000002</v>
      </c>
      <c r="M235" s="28">
        <v>1.2732E-2</v>
      </c>
      <c r="N235" s="29">
        <v>9.6766000000000005E-2</v>
      </c>
      <c r="O235" s="25">
        <v>0.76</v>
      </c>
      <c r="P235" s="35">
        <v>63.617251000000003</v>
      </c>
      <c r="Q235" s="44"/>
      <c r="R235" s="44" t="s">
        <v>109</v>
      </c>
      <c r="S235" s="44" t="s">
        <v>52</v>
      </c>
      <c r="T235" s="44" t="s">
        <v>389</v>
      </c>
    </row>
    <row r="236" spans="1:20" ht="14.25" customHeight="1"/>
    <row r="237" spans="1:20" ht="14.25" customHeight="1"/>
    <row r="238" spans="1:20" ht="14.25" customHeight="1"/>
    <row r="239" spans="1:20" ht="14.25" customHeight="1"/>
    <row r="240" spans="1:2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00"/>
  <sheetViews>
    <sheetView workbookViewId="0">
      <selection activeCell="G22" sqref="G22"/>
    </sheetView>
  </sheetViews>
  <sheetFormatPr baseColWidth="10" defaultColWidth="12.6640625" defaultRowHeight="15" customHeight="1"/>
  <cols>
    <col min="1" max="1" width="6.6640625" customWidth="1"/>
    <col min="2" max="2" width="15.33203125" customWidth="1"/>
    <col min="3" max="3" width="37.21875" bestFit="1" customWidth="1"/>
    <col min="4" max="4" width="24.109375" bestFit="1" customWidth="1"/>
    <col min="5" max="6" width="10.44140625" customWidth="1"/>
    <col min="7" max="8" width="10.6640625" customWidth="1"/>
    <col min="9" max="9" width="26.77734375" customWidth="1"/>
    <col min="10" max="10" width="8.6640625" customWidth="1"/>
    <col min="11" max="12" width="12.5546875" bestFit="1" customWidth="1"/>
    <col min="13" max="13" width="16.44140625" customWidth="1"/>
    <col min="14" max="14" width="24.109375" customWidth="1"/>
    <col min="15" max="17" width="10.6640625" customWidth="1"/>
    <col min="18" max="18" width="22.6640625" bestFit="1" customWidth="1"/>
    <col min="19" max="26" width="10.6640625" customWidth="1"/>
  </cols>
  <sheetData>
    <row r="1" spans="1:20" ht="14.25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2" t="s">
        <v>9</v>
      </c>
      <c r="K1" s="51" t="s">
        <v>18</v>
      </c>
      <c r="L1" s="51" t="s">
        <v>17</v>
      </c>
      <c r="M1" s="51" t="s">
        <v>10</v>
      </c>
      <c r="N1" s="51" t="s">
        <v>11</v>
      </c>
      <c r="O1" s="51" t="s">
        <v>12</v>
      </c>
      <c r="P1" s="53" t="s">
        <v>13</v>
      </c>
      <c r="Q1" s="53" t="s">
        <v>14</v>
      </c>
      <c r="R1" s="54" t="s">
        <v>15</v>
      </c>
      <c r="S1" s="55" t="s">
        <v>317</v>
      </c>
    </row>
    <row r="2" spans="1:20" ht="14.25" customHeight="1">
      <c r="A2" s="48">
        <v>186</v>
      </c>
      <c r="B2" s="24" t="s">
        <v>30</v>
      </c>
      <c r="C2" s="24" t="s">
        <v>349</v>
      </c>
      <c r="D2" s="25" t="s">
        <v>31</v>
      </c>
      <c r="E2" s="24">
        <v>8</v>
      </c>
      <c r="F2" s="24">
        <v>2</v>
      </c>
      <c r="G2" s="43">
        <v>0.71</v>
      </c>
      <c r="H2" s="43">
        <v>0.22600000000000001</v>
      </c>
      <c r="I2" s="26">
        <v>9</v>
      </c>
      <c r="J2" s="26">
        <v>4.5</v>
      </c>
      <c r="K2" s="27">
        <v>2149295.7880000002</v>
      </c>
      <c r="L2" s="27">
        <v>5067179.8159999996</v>
      </c>
      <c r="M2" s="28">
        <v>4.0114999999999998E-2</v>
      </c>
      <c r="N2" s="29">
        <v>0.243899</v>
      </c>
      <c r="O2" s="25">
        <v>0.76</v>
      </c>
      <c r="P2" s="35">
        <v>63.617251000000003</v>
      </c>
      <c r="Q2" s="44"/>
      <c r="R2" s="44" t="s">
        <v>402</v>
      </c>
      <c r="S2" s="44" t="s">
        <v>52</v>
      </c>
      <c r="T2" s="44" t="s">
        <v>389</v>
      </c>
    </row>
    <row r="3" spans="1:20" ht="14.25" customHeight="1">
      <c r="A3" s="48">
        <v>563</v>
      </c>
      <c r="B3" s="24" t="s">
        <v>26</v>
      </c>
      <c r="C3" s="24" t="s">
        <v>357</v>
      </c>
      <c r="D3" s="25" t="s">
        <v>326</v>
      </c>
      <c r="E3" s="24">
        <v>10</v>
      </c>
      <c r="F3" s="24">
        <v>3</v>
      </c>
      <c r="G3" s="43">
        <v>0.53</v>
      </c>
      <c r="H3" s="43">
        <v>0.16870399999999999</v>
      </c>
      <c r="I3" s="26">
        <v>9</v>
      </c>
      <c r="J3" s="26">
        <v>4.5</v>
      </c>
      <c r="K3" s="27">
        <v>2149360.3514</v>
      </c>
      <c r="L3" s="27">
        <v>5067131.4858999997</v>
      </c>
      <c r="M3" s="28">
        <v>2.2353000000000001E-2</v>
      </c>
      <c r="N3" s="29">
        <v>0.16988500000000001</v>
      </c>
      <c r="O3" s="25">
        <v>0.76</v>
      </c>
      <c r="P3" s="35">
        <v>63.617251000000003</v>
      </c>
      <c r="Q3" s="44"/>
      <c r="R3" s="44" t="s">
        <v>402</v>
      </c>
      <c r="S3" s="44" t="s">
        <v>52</v>
      </c>
      <c r="T3" s="44" t="s">
        <v>389</v>
      </c>
    </row>
    <row r="4" spans="1:20" ht="14.25" customHeight="1">
      <c r="A4" s="48">
        <v>565</v>
      </c>
      <c r="B4" s="24" t="s">
        <v>26</v>
      </c>
      <c r="C4" s="24" t="s">
        <v>357</v>
      </c>
      <c r="D4" s="25" t="s">
        <v>326</v>
      </c>
      <c r="E4" s="24">
        <v>12</v>
      </c>
      <c r="F4" s="24">
        <v>4</v>
      </c>
      <c r="G4" s="43">
        <v>0.92</v>
      </c>
      <c r="H4" s="43">
        <v>0.29284500000000002</v>
      </c>
      <c r="I4" s="26">
        <v>9</v>
      </c>
      <c r="J4" s="26">
        <v>4.5</v>
      </c>
      <c r="K4" s="27">
        <v>2149333.4506999999</v>
      </c>
      <c r="L4" s="27">
        <v>5067122.1157999998</v>
      </c>
      <c r="M4" s="28">
        <v>6.7353999999999997E-2</v>
      </c>
      <c r="N4" s="29">
        <v>0.61427200000000004</v>
      </c>
      <c r="O4" s="25">
        <v>0.76</v>
      </c>
      <c r="P4" s="35">
        <v>63.617251000000003</v>
      </c>
      <c r="Q4" s="44"/>
      <c r="R4" s="44" t="s">
        <v>402</v>
      </c>
      <c r="S4" s="44" t="s">
        <v>52</v>
      </c>
      <c r="T4" s="44" t="s">
        <v>389</v>
      </c>
    </row>
    <row r="5" spans="1:20" ht="14.25" customHeight="1">
      <c r="A5" s="48">
        <v>567</v>
      </c>
      <c r="B5" s="24" t="s">
        <v>26</v>
      </c>
      <c r="C5" s="24" t="s">
        <v>357</v>
      </c>
      <c r="D5" s="25" t="s">
        <v>326</v>
      </c>
      <c r="E5" s="24">
        <v>12</v>
      </c>
      <c r="F5" s="24">
        <v>4</v>
      </c>
      <c r="G5" s="43">
        <v>0.38</v>
      </c>
      <c r="H5" s="43">
        <v>0.120958</v>
      </c>
      <c r="I5" s="26">
        <v>10</v>
      </c>
      <c r="J5" s="26">
        <v>5</v>
      </c>
      <c r="K5" s="27">
        <v>2149324.2030000002</v>
      </c>
      <c r="L5" s="27">
        <v>5067120.574</v>
      </c>
      <c r="M5" s="28">
        <v>1.1490999999999999E-2</v>
      </c>
      <c r="N5" s="29">
        <v>0.104798</v>
      </c>
      <c r="O5" s="25">
        <v>0.76</v>
      </c>
      <c r="P5" s="35">
        <v>78.539816000000002</v>
      </c>
      <c r="Q5" s="44"/>
      <c r="R5" s="44" t="s">
        <v>402</v>
      </c>
      <c r="S5" s="44" t="s">
        <v>52</v>
      </c>
      <c r="T5" s="44" t="s">
        <v>389</v>
      </c>
    </row>
    <row r="6" spans="1:20" ht="14.25" customHeight="1">
      <c r="A6" s="48">
        <v>572</v>
      </c>
      <c r="B6" s="24" t="s">
        <v>38</v>
      </c>
      <c r="C6" s="24" t="s">
        <v>365</v>
      </c>
      <c r="D6" s="25" t="s">
        <v>39</v>
      </c>
      <c r="E6" s="24">
        <v>12</v>
      </c>
      <c r="F6" s="24">
        <v>4</v>
      </c>
      <c r="G6" s="43">
        <v>1.07</v>
      </c>
      <c r="H6" s="43">
        <v>0.34059200000000001</v>
      </c>
      <c r="I6" s="26">
        <v>9</v>
      </c>
      <c r="J6" s="26">
        <v>4.5</v>
      </c>
      <c r="K6" s="27">
        <v>2149319.9854000001</v>
      </c>
      <c r="L6" s="27">
        <v>5067127.0121999998</v>
      </c>
      <c r="M6" s="28">
        <v>9.1107999999999995E-2</v>
      </c>
      <c r="N6" s="29">
        <v>0.83090699999999995</v>
      </c>
      <c r="O6" s="25">
        <v>0.76</v>
      </c>
      <c r="P6" s="35">
        <v>63.617251000000003</v>
      </c>
      <c r="Q6" s="44"/>
      <c r="R6" s="44" t="s">
        <v>402</v>
      </c>
      <c r="S6" s="44" t="s">
        <v>52</v>
      </c>
      <c r="T6" s="44" t="s">
        <v>389</v>
      </c>
    </row>
    <row r="7" spans="1:20" ht="14.25" customHeight="1">
      <c r="A7" s="48">
        <v>577</v>
      </c>
      <c r="B7" s="24" t="s">
        <v>26</v>
      </c>
      <c r="C7" s="24" t="s">
        <v>357</v>
      </c>
      <c r="D7" s="25" t="s">
        <v>326</v>
      </c>
      <c r="E7" s="24">
        <v>10</v>
      </c>
      <c r="F7" s="24">
        <v>4</v>
      </c>
      <c r="G7" s="43">
        <v>0.49</v>
      </c>
      <c r="H7" s="43">
        <v>0.155972</v>
      </c>
      <c r="I7" s="26">
        <v>6</v>
      </c>
      <c r="J7" s="26">
        <v>3</v>
      </c>
      <c r="K7" s="27">
        <v>2149305.5750000002</v>
      </c>
      <c r="L7" s="27">
        <v>5067137.8940000003</v>
      </c>
      <c r="M7" s="28">
        <v>1.9106999999999999E-2</v>
      </c>
      <c r="N7" s="29">
        <v>0.14521000000000001</v>
      </c>
      <c r="O7" s="25">
        <v>0.76</v>
      </c>
      <c r="P7" s="35">
        <v>28.274334</v>
      </c>
      <c r="Q7" s="44"/>
      <c r="R7" s="44" t="s">
        <v>402</v>
      </c>
      <c r="S7" s="44" t="s">
        <v>52</v>
      </c>
      <c r="T7" s="44" t="s">
        <v>389</v>
      </c>
    </row>
    <row r="8" spans="1:20" ht="14.25" customHeight="1">
      <c r="A8" s="65">
        <v>704</v>
      </c>
      <c r="B8" s="66" t="s">
        <v>32</v>
      </c>
      <c r="C8" s="48" t="s">
        <v>371</v>
      </c>
      <c r="D8" s="24" t="s">
        <v>33</v>
      </c>
      <c r="E8" s="24">
        <v>8</v>
      </c>
      <c r="F8" s="25">
        <v>5</v>
      </c>
      <c r="G8" s="24">
        <v>0.5</v>
      </c>
      <c r="H8" s="24">
        <v>0.15915499999999999</v>
      </c>
      <c r="I8" s="33">
        <v>4</v>
      </c>
      <c r="J8" s="33">
        <v>2</v>
      </c>
      <c r="K8" s="26">
        <v>2149258.1839999999</v>
      </c>
      <c r="L8" s="26">
        <v>5067107.6629999997</v>
      </c>
      <c r="M8" s="27">
        <v>1.9893999999999998E-2</v>
      </c>
      <c r="N8" s="27">
        <v>1.3941969999999999</v>
      </c>
      <c r="O8" s="28">
        <v>0.76</v>
      </c>
      <c r="P8" s="29">
        <v>12.566371</v>
      </c>
      <c r="Q8" s="25"/>
      <c r="R8" s="44" t="s">
        <v>402</v>
      </c>
      <c r="S8" s="44" t="s">
        <v>52</v>
      </c>
      <c r="T8" s="44" t="s">
        <v>389</v>
      </c>
    </row>
    <row r="9" spans="1:20" ht="14.25" customHeight="1">
      <c r="A9" s="65">
        <v>705</v>
      </c>
      <c r="B9" s="66" t="s">
        <v>22</v>
      </c>
      <c r="C9" s="48" t="s">
        <v>345</v>
      </c>
      <c r="D9" s="24" t="s">
        <v>20</v>
      </c>
      <c r="E9" s="24">
        <v>5</v>
      </c>
      <c r="F9" s="25">
        <v>2</v>
      </c>
      <c r="G9" s="24">
        <v>0.46</v>
      </c>
      <c r="H9" s="24">
        <v>0.146423</v>
      </c>
      <c r="I9" s="33">
        <v>10</v>
      </c>
      <c r="J9" s="33">
        <v>5</v>
      </c>
      <c r="K9" s="26">
        <v>2149283.8149999999</v>
      </c>
      <c r="L9" s="26">
        <v>5067123.1239999998</v>
      </c>
      <c r="M9" s="27">
        <v>1.6839E-2</v>
      </c>
      <c r="N9" s="27">
        <v>0.82172299999999998</v>
      </c>
      <c r="O9" s="28">
        <v>0.76</v>
      </c>
      <c r="P9" s="29">
        <v>78.539816000000002</v>
      </c>
      <c r="Q9" s="46"/>
      <c r="R9" s="44" t="s">
        <v>402</v>
      </c>
      <c r="S9" s="44" t="s">
        <v>52</v>
      </c>
      <c r="T9" s="44" t="s">
        <v>389</v>
      </c>
    </row>
    <row r="10" spans="1:20" ht="14.25" customHeight="1">
      <c r="A10" s="65">
        <v>706</v>
      </c>
      <c r="B10" s="66" t="s">
        <v>24</v>
      </c>
      <c r="C10" s="48" t="s">
        <v>351</v>
      </c>
      <c r="D10" s="24" t="s">
        <v>326</v>
      </c>
      <c r="E10" s="24">
        <v>5</v>
      </c>
      <c r="F10" s="25">
        <v>2</v>
      </c>
      <c r="G10" s="24">
        <v>0.4</v>
      </c>
      <c r="H10" s="24">
        <v>0.12732399999999999</v>
      </c>
      <c r="I10" s="33">
        <v>6</v>
      </c>
      <c r="J10" s="33">
        <v>3</v>
      </c>
      <c r="K10" s="26">
        <v>2149351.426</v>
      </c>
      <c r="L10" s="26">
        <v>5067039.517</v>
      </c>
      <c r="M10" s="27">
        <v>1.2732E-2</v>
      </c>
      <c r="N10" s="27">
        <v>0.68500300000000003</v>
      </c>
      <c r="O10" s="28">
        <v>0.76</v>
      </c>
      <c r="P10" s="29">
        <v>28.274334</v>
      </c>
      <c r="Q10" s="25"/>
      <c r="R10" s="44" t="s">
        <v>402</v>
      </c>
      <c r="S10" s="44" t="s">
        <v>52</v>
      </c>
      <c r="T10" s="44" t="s">
        <v>389</v>
      </c>
    </row>
    <row r="11" spans="1:20" ht="14.25" customHeight="1">
      <c r="A11" s="48" t="s">
        <v>202</v>
      </c>
      <c r="B11" s="24" t="s">
        <v>26</v>
      </c>
      <c r="C11" s="24" t="s">
        <v>357</v>
      </c>
      <c r="D11" s="25" t="s">
        <v>326</v>
      </c>
      <c r="E11" s="24">
        <v>12</v>
      </c>
      <c r="F11" s="24">
        <v>4</v>
      </c>
      <c r="G11" s="43">
        <v>0.96</v>
      </c>
      <c r="H11" s="43">
        <v>0.30557699999999999</v>
      </c>
      <c r="I11" s="26">
        <v>9</v>
      </c>
      <c r="J11" s="26">
        <v>4.5</v>
      </c>
      <c r="K11" s="27">
        <v>2149333.4506999999</v>
      </c>
      <c r="L11" s="27">
        <v>5067122.1157999998</v>
      </c>
      <c r="M11" s="28">
        <v>7.3339000000000001E-2</v>
      </c>
      <c r="N11" s="29">
        <v>0.668848</v>
      </c>
      <c r="O11" s="25">
        <v>0.76</v>
      </c>
      <c r="P11" s="35">
        <v>63.617251000000003</v>
      </c>
      <c r="Q11" s="44"/>
      <c r="R11" s="44" t="s">
        <v>402</v>
      </c>
      <c r="S11" s="44" t="s">
        <v>52</v>
      </c>
      <c r="T11" s="44" t="s">
        <v>389</v>
      </c>
    </row>
    <row r="12" spans="1:20" ht="14.25" customHeight="1">
      <c r="A12" s="48" t="s">
        <v>204</v>
      </c>
      <c r="B12" s="24" t="s">
        <v>26</v>
      </c>
      <c r="C12" s="24" t="s">
        <v>357</v>
      </c>
      <c r="D12" s="25" t="s">
        <v>326</v>
      </c>
      <c r="E12" s="24">
        <v>12</v>
      </c>
      <c r="F12" s="24">
        <v>4</v>
      </c>
      <c r="G12" s="43">
        <v>0.43</v>
      </c>
      <c r="H12" s="43">
        <v>0.13687299999999999</v>
      </c>
      <c r="I12" s="26">
        <v>10</v>
      </c>
      <c r="J12" s="26">
        <v>5</v>
      </c>
      <c r="K12" s="27">
        <v>2149324.2030000002</v>
      </c>
      <c r="L12" s="27">
        <v>5067120.574</v>
      </c>
      <c r="M12" s="28">
        <v>1.4714E-2</v>
      </c>
      <c r="N12" s="29">
        <v>0.134191</v>
      </c>
      <c r="O12" s="25">
        <v>0.76</v>
      </c>
      <c r="P12" s="35">
        <v>78.539816000000002</v>
      </c>
      <c r="Q12" s="44"/>
      <c r="R12" s="44" t="s">
        <v>402</v>
      </c>
      <c r="S12" s="44" t="s">
        <v>52</v>
      </c>
      <c r="T12" s="44" t="s">
        <v>389</v>
      </c>
    </row>
    <row r="13" spans="1:20" ht="14.25" customHeight="1">
      <c r="A13" s="48" t="s">
        <v>205</v>
      </c>
      <c r="B13" s="24" t="s">
        <v>26</v>
      </c>
      <c r="C13" s="24" t="s">
        <v>357</v>
      </c>
      <c r="D13" s="25" t="s">
        <v>326</v>
      </c>
      <c r="E13" s="24">
        <v>12</v>
      </c>
      <c r="F13" s="24">
        <v>4</v>
      </c>
      <c r="G13" s="43">
        <v>0.44</v>
      </c>
      <c r="H13" s="43">
        <v>0.14005600000000001</v>
      </c>
      <c r="I13" s="26">
        <v>10</v>
      </c>
      <c r="J13" s="26">
        <v>5</v>
      </c>
      <c r="K13" s="27">
        <v>2149324.2030000002</v>
      </c>
      <c r="L13" s="27">
        <v>5067120.574</v>
      </c>
      <c r="M13" s="28">
        <v>1.5406E-2</v>
      </c>
      <c r="N13" s="29">
        <v>0.14050499999999999</v>
      </c>
      <c r="O13" s="25">
        <v>0.76</v>
      </c>
      <c r="P13" s="35">
        <v>78.539816000000002</v>
      </c>
      <c r="Q13" s="44"/>
      <c r="R13" s="44" t="s">
        <v>402</v>
      </c>
      <c r="S13" s="44" t="s">
        <v>52</v>
      </c>
      <c r="T13" s="44" t="s">
        <v>389</v>
      </c>
    </row>
    <row r="14" spans="1:20" ht="14.25" customHeight="1">
      <c r="A14" s="62"/>
      <c r="B14" s="62"/>
      <c r="C14" s="62"/>
      <c r="D14" s="81"/>
      <c r="E14" s="82"/>
      <c r="F14" s="82"/>
      <c r="G14" s="83"/>
      <c r="H14" s="83"/>
      <c r="I14" s="5"/>
      <c r="J14" s="83"/>
    </row>
    <row r="15" spans="1:20" ht="14.25" customHeight="1">
      <c r="A15" s="62"/>
      <c r="B15" s="62"/>
      <c r="C15" s="37" t="s">
        <v>391</v>
      </c>
      <c r="D15" t="s">
        <v>273</v>
      </c>
      <c r="F15" s="82"/>
      <c r="G15" s="83"/>
      <c r="H15" s="83"/>
      <c r="I15" s="5"/>
      <c r="J15" s="84"/>
    </row>
    <row r="16" spans="1:20" ht="14.25" customHeight="1">
      <c r="A16" s="62"/>
      <c r="B16" s="62"/>
      <c r="C16" s="38" t="s">
        <v>22</v>
      </c>
      <c r="D16">
        <v>1</v>
      </c>
      <c r="F16" s="82"/>
      <c r="G16" s="83"/>
      <c r="H16" s="83"/>
      <c r="I16" s="5"/>
      <c r="J16" s="84"/>
    </row>
    <row r="17" spans="1:10" ht="14.25" customHeight="1">
      <c r="A17" s="62"/>
      <c r="B17" s="62"/>
      <c r="C17" s="38" t="s">
        <v>30</v>
      </c>
      <c r="D17">
        <v>1</v>
      </c>
      <c r="F17" s="82"/>
      <c r="G17" s="83"/>
      <c r="H17" s="83"/>
      <c r="I17" s="5"/>
      <c r="J17" s="83"/>
    </row>
    <row r="18" spans="1:10" ht="14.25" customHeight="1">
      <c r="A18" s="62"/>
      <c r="B18" s="62"/>
      <c r="C18" s="38" t="s">
        <v>24</v>
      </c>
      <c r="D18">
        <v>1</v>
      </c>
      <c r="F18" s="82"/>
      <c r="G18" s="83"/>
      <c r="H18" s="83"/>
      <c r="I18" s="5"/>
      <c r="J18" s="83"/>
    </row>
    <row r="19" spans="1:10" ht="14.25" customHeight="1">
      <c r="A19" s="62"/>
      <c r="B19" s="62"/>
      <c r="C19" s="38" t="s">
        <v>26</v>
      </c>
      <c r="D19">
        <v>7</v>
      </c>
      <c r="F19" s="82"/>
      <c r="G19" s="83"/>
      <c r="H19" s="83"/>
      <c r="I19" s="5"/>
      <c r="J19" s="83"/>
    </row>
    <row r="20" spans="1:10" ht="14.25" customHeight="1">
      <c r="A20" s="62"/>
      <c r="B20" s="62"/>
      <c r="C20" s="38" t="s">
        <v>38</v>
      </c>
      <c r="D20">
        <v>1</v>
      </c>
      <c r="F20" s="82"/>
      <c r="G20" s="83"/>
      <c r="H20" s="83"/>
      <c r="I20" s="5"/>
      <c r="J20" s="83"/>
    </row>
    <row r="21" spans="1:10" ht="14.25" customHeight="1">
      <c r="A21" s="62"/>
      <c r="B21" s="62"/>
      <c r="C21" s="38" t="s">
        <v>32</v>
      </c>
      <c r="D21">
        <v>1</v>
      </c>
      <c r="F21" s="82"/>
      <c r="G21" s="83"/>
      <c r="H21" s="83"/>
      <c r="I21" s="5"/>
      <c r="J21" s="83"/>
    </row>
    <row r="22" spans="1:10" ht="14.25" customHeight="1">
      <c r="A22" s="62"/>
      <c r="B22" s="62"/>
      <c r="C22" s="38" t="s">
        <v>274</v>
      </c>
      <c r="D22">
        <v>12</v>
      </c>
      <c r="F22" s="82"/>
      <c r="G22" s="83"/>
      <c r="H22" s="83"/>
      <c r="I22" s="5"/>
      <c r="J22" s="83"/>
    </row>
    <row r="23" spans="1:10" ht="14.25" customHeight="1">
      <c r="A23" s="62"/>
      <c r="B23" s="62"/>
      <c r="F23" s="82"/>
      <c r="G23" s="83"/>
      <c r="H23" s="83"/>
      <c r="I23" s="5"/>
      <c r="J23" s="83"/>
    </row>
    <row r="24" spans="1:10" ht="14.25" customHeight="1">
      <c r="A24" s="62"/>
      <c r="B24" s="62"/>
      <c r="F24" s="82"/>
      <c r="G24" s="83"/>
      <c r="H24" s="83"/>
      <c r="I24" s="5"/>
      <c r="J24" s="83"/>
    </row>
    <row r="25" spans="1:10" ht="14.25" customHeight="1">
      <c r="A25" s="62"/>
      <c r="B25" s="62"/>
      <c r="F25" s="82"/>
      <c r="G25" s="83"/>
      <c r="H25" s="83"/>
      <c r="I25" s="5"/>
      <c r="J25" s="83"/>
    </row>
    <row r="26" spans="1:10" ht="14.25" customHeight="1">
      <c r="A26" s="62"/>
      <c r="B26" s="62"/>
      <c r="F26" s="82"/>
      <c r="G26" s="83"/>
      <c r="H26" s="83"/>
      <c r="I26" s="5"/>
      <c r="J26" s="83"/>
    </row>
    <row r="27" spans="1:10" ht="14.25" customHeight="1">
      <c r="A27" s="62"/>
      <c r="B27" s="62"/>
      <c r="F27" s="82"/>
      <c r="G27" s="83"/>
      <c r="H27" s="83"/>
      <c r="I27" s="5"/>
      <c r="J27" s="83"/>
    </row>
    <row r="28" spans="1:10" ht="14.25" customHeight="1">
      <c r="A28" s="62"/>
      <c r="B28" s="62"/>
      <c r="F28" s="82"/>
      <c r="G28" s="83"/>
      <c r="H28" s="83"/>
      <c r="I28" s="5"/>
      <c r="J28" s="84"/>
    </row>
    <row r="29" spans="1:10" ht="14.25" customHeight="1">
      <c r="A29" s="62"/>
      <c r="B29" s="62"/>
      <c r="F29" s="82"/>
      <c r="G29" s="83"/>
      <c r="H29" s="83"/>
      <c r="I29" s="5"/>
      <c r="J29" s="84"/>
    </row>
    <row r="30" spans="1:10" ht="14.25" customHeight="1">
      <c r="A30" s="62"/>
      <c r="B30" s="62"/>
      <c r="F30" s="82"/>
      <c r="G30" s="83"/>
      <c r="H30" s="83"/>
      <c r="I30" s="5"/>
      <c r="J30" s="83"/>
    </row>
    <row r="31" spans="1:10" ht="14.25" customHeight="1">
      <c r="A31" s="62"/>
      <c r="B31" s="62"/>
      <c r="F31" s="82"/>
      <c r="G31" s="83"/>
      <c r="H31" s="83"/>
      <c r="I31" s="5"/>
      <c r="J31" s="83"/>
    </row>
    <row r="32" spans="1:10" ht="14.25" customHeight="1">
      <c r="A32" s="62"/>
      <c r="B32" s="62"/>
      <c r="F32" s="82"/>
      <c r="G32" s="83"/>
      <c r="H32" s="83"/>
      <c r="I32" s="5"/>
      <c r="J32" s="83"/>
    </row>
    <row r="33" spans="1:10" ht="14.25" customHeight="1">
      <c r="A33" s="62"/>
      <c r="B33" s="62"/>
      <c r="C33" s="62"/>
      <c r="D33" s="81"/>
      <c r="E33" s="82"/>
      <c r="F33" s="82"/>
      <c r="G33" s="83"/>
      <c r="H33" s="83"/>
      <c r="I33" s="5"/>
      <c r="J33" s="83"/>
    </row>
    <row r="34" spans="1:10" ht="14.25" customHeight="1">
      <c r="A34" s="62"/>
      <c r="B34" s="62"/>
      <c r="C34" s="62"/>
      <c r="D34" s="81"/>
      <c r="E34" s="82"/>
      <c r="F34" s="82"/>
      <c r="G34" s="83"/>
      <c r="H34" s="83"/>
      <c r="I34" s="5"/>
      <c r="J34" s="83"/>
    </row>
    <row r="35" spans="1:10" ht="14.25" customHeight="1">
      <c r="A35" s="62"/>
      <c r="B35" s="62"/>
      <c r="C35" s="62"/>
      <c r="D35" s="81"/>
      <c r="E35" s="82"/>
      <c r="F35" s="82"/>
      <c r="G35" s="83"/>
      <c r="H35" s="83"/>
      <c r="I35" s="5"/>
      <c r="J35" s="83"/>
    </row>
    <row r="36" spans="1:10" ht="14.25" customHeight="1">
      <c r="A36" s="62"/>
      <c r="B36" s="62"/>
      <c r="C36" s="62"/>
      <c r="D36" s="62"/>
      <c r="E36" s="82"/>
      <c r="F36" s="82"/>
      <c r="G36" s="83"/>
      <c r="H36" s="83"/>
      <c r="I36" s="5"/>
      <c r="J36" s="83"/>
    </row>
    <row r="37" spans="1:10" ht="14.25" customHeight="1">
      <c r="A37" s="111"/>
      <c r="B37" s="112"/>
      <c r="C37" s="112"/>
      <c r="D37" s="112"/>
      <c r="E37" s="112"/>
      <c r="F37" s="112"/>
      <c r="G37" s="85"/>
      <c r="H37" s="85"/>
    </row>
    <row r="38" spans="1:10" ht="14.25" customHeight="1"/>
    <row r="39" spans="1:10" ht="14.25" customHeight="1"/>
    <row r="40" spans="1:10" ht="14.25" customHeight="1"/>
    <row r="41" spans="1:10" ht="14.25" customHeight="1"/>
    <row r="42" spans="1:10" ht="14.25" customHeight="1"/>
    <row r="43" spans="1:10" ht="14.25" customHeight="1"/>
    <row r="44" spans="1:10" ht="14.25" customHeight="1"/>
    <row r="45" spans="1:10" ht="14.25" customHeight="1"/>
    <row r="46" spans="1:10" ht="14.25" customHeight="1"/>
    <row r="47" spans="1:10" ht="14.25" customHeight="1"/>
    <row r="48" spans="1:1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37:F37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00"/>
  <sheetViews>
    <sheetView zoomScale="78" workbookViewId="0">
      <selection activeCell="H22" sqref="H22"/>
    </sheetView>
  </sheetViews>
  <sheetFormatPr baseColWidth="10" defaultColWidth="12.6640625" defaultRowHeight="15" customHeight="1"/>
  <cols>
    <col min="1" max="1" width="14.44140625" customWidth="1"/>
    <col min="2" max="2" width="23.44140625" customWidth="1"/>
    <col min="3" max="3" width="19.6640625" customWidth="1"/>
    <col min="4" max="4" width="25.6640625" customWidth="1"/>
    <col min="5" max="5" width="24.6640625" customWidth="1"/>
    <col min="6" max="6" width="29.109375" customWidth="1"/>
    <col min="7" max="7" width="25.88671875" customWidth="1"/>
    <col min="8" max="8" width="19.109375" customWidth="1"/>
    <col min="9" max="10" width="10.6640625" customWidth="1"/>
    <col min="11" max="11" width="37.44140625" customWidth="1"/>
    <col min="12" max="12" width="15" customWidth="1"/>
    <col min="13" max="18" width="10.6640625" customWidth="1"/>
    <col min="19" max="19" width="18.88671875" customWidth="1"/>
    <col min="20" max="26" width="10.6640625" customWidth="1"/>
  </cols>
  <sheetData>
    <row r="1" spans="1:19" ht="14.25" customHeight="1"/>
    <row r="2" spans="1:19" ht="14.25" customHeight="1">
      <c r="K2" s="6" t="s">
        <v>275</v>
      </c>
      <c r="L2" s="7" t="s">
        <v>276</v>
      </c>
      <c r="M2" s="7" t="s">
        <v>277</v>
      </c>
      <c r="N2" s="7" t="s">
        <v>278</v>
      </c>
      <c r="O2" s="113" t="s">
        <v>279</v>
      </c>
      <c r="P2" s="114"/>
      <c r="Q2" s="113" t="s">
        <v>280</v>
      </c>
      <c r="R2" s="114"/>
      <c r="S2" s="8" t="s">
        <v>281</v>
      </c>
    </row>
    <row r="3" spans="1:19" ht="14.25" customHeight="1">
      <c r="A3" s="9" t="s">
        <v>282</v>
      </c>
      <c r="B3" s="10" t="s">
        <v>283</v>
      </c>
      <c r="C3" s="10" t="s">
        <v>284</v>
      </c>
      <c r="D3" s="10" t="s">
        <v>285</v>
      </c>
      <c r="E3" s="10" t="s">
        <v>286</v>
      </c>
      <c r="F3" s="10" t="s">
        <v>287</v>
      </c>
      <c r="G3" s="10" t="s">
        <v>288</v>
      </c>
      <c r="H3" s="10" t="s">
        <v>289</v>
      </c>
      <c r="K3" s="11" t="s">
        <v>290</v>
      </c>
      <c r="L3" s="12" t="s">
        <v>291</v>
      </c>
      <c r="M3" s="12">
        <v>3.1</v>
      </c>
      <c r="N3" s="13">
        <v>5800000</v>
      </c>
      <c r="O3" s="115">
        <f t="shared" ref="O3:O8" si="0">M3*N3</f>
        <v>17980000</v>
      </c>
      <c r="P3" s="116"/>
      <c r="Q3" s="115">
        <f>O3*0.18</f>
        <v>3236400</v>
      </c>
      <c r="R3" s="116"/>
      <c r="S3" s="14">
        <f>O3*0.08</f>
        <v>1438400</v>
      </c>
    </row>
    <row r="4" spans="1:19" ht="25.2" customHeight="1">
      <c r="A4" s="117" t="s">
        <v>292</v>
      </c>
      <c r="B4" s="42" t="s">
        <v>404</v>
      </c>
      <c r="C4" s="15">
        <v>1.52</v>
      </c>
      <c r="D4" s="15">
        <v>0.7</v>
      </c>
      <c r="E4" s="15">
        <v>4.2000000000000003E-2</v>
      </c>
      <c r="F4" s="15">
        <v>0.3</v>
      </c>
      <c r="G4" s="16">
        <f t="shared" ref="G4" si="1">(C4+(C4*(D4+E4+F4)))/C4</f>
        <v>2.0419999999999998</v>
      </c>
      <c r="H4" s="16">
        <f t="shared" ref="H4:H6" si="2">C4*G4</f>
        <v>3.1038399999999999</v>
      </c>
      <c r="K4" s="17" t="s">
        <v>293</v>
      </c>
      <c r="L4" s="12" t="s">
        <v>294</v>
      </c>
      <c r="M4" s="12">
        <v>2</v>
      </c>
      <c r="N4" s="13">
        <v>800000</v>
      </c>
      <c r="O4" s="115">
        <f t="shared" si="0"/>
        <v>1600000</v>
      </c>
      <c r="P4" s="116"/>
      <c r="Q4" s="115">
        <v>1600000</v>
      </c>
      <c r="R4" s="116"/>
      <c r="S4" s="18"/>
    </row>
    <row r="5" spans="1:19" ht="14.25" customHeight="1">
      <c r="A5" s="118"/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6">
        <v>0</v>
      </c>
      <c r="H5" s="16">
        <f t="shared" si="2"/>
        <v>0</v>
      </c>
      <c r="K5" s="17" t="s">
        <v>295</v>
      </c>
      <c r="L5" s="12" t="s">
        <v>296</v>
      </c>
      <c r="M5" s="12">
        <v>1</v>
      </c>
      <c r="N5" s="19">
        <v>1800000</v>
      </c>
      <c r="O5" s="115">
        <f t="shared" si="0"/>
        <v>1800000</v>
      </c>
      <c r="P5" s="116"/>
      <c r="Q5" s="115">
        <v>850000</v>
      </c>
      <c r="R5" s="116"/>
      <c r="S5" s="14">
        <v>550000</v>
      </c>
    </row>
    <row r="6" spans="1:19" ht="14.25" customHeight="1">
      <c r="A6" s="119"/>
      <c r="B6" s="15"/>
      <c r="C6" s="15">
        <v>0</v>
      </c>
      <c r="D6" s="15">
        <v>0</v>
      </c>
      <c r="E6" s="15">
        <v>0</v>
      </c>
      <c r="F6" s="15">
        <v>0</v>
      </c>
      <c r="G6" s="16">
        <v>0</v>
      </c>
      <c r="H6" s="16">
        <f t="shared" si="2"/>
        <v>0</v>
      </c>
      <c r="K6" s="11" t="s">
        <v>297</v>
      </c>
      <c r="L6" s="12" t="s">
        <v>296</v>
      </c>
      <c r="M6" s="12">
        <v>1</v>
      </c>
      <c r="N6" s="19">
        <v>2500000</v>
      </c>
      <c r="O6" s="115">
        <f t="shared" si="0"/>
        <v>2500000</v>
      </c>
      <c r="P6" s="116"/>
      <c r="Q6" s="115">
        <v>1000000</v>
      </c>
      <c r="R6" s="116"/>
      <c r="S6" s="14">
        <v>750000</v>
      </c>
    </row>
    <row r="7" spans="1:19" ht="14.25" customHeight="1">
      <c r="A7" s="123" t="s">
        <v>263</v>
      </c>
      <c r="B7" s="124"/>
      <c r="C7" s="124"/>
      <c r="D7" s="124"/>
      <c r="E7" s="124"/>
      <c r="F7" s="124"/>
      <c r="G7" s="116"/>
      <c r="H7" s="20">
        <f>SUM(H4:H6)</f>
        <v>3.1038399999999999</v>
      </c>
      <c r="K7" s="17" t="s">
        <v>298</v>
      </c>
      <c r="L7" s="12" t="s">
        <v>296</v>
      </c>
      <c r="M7" s="12">
        <v>1</v>
      </c>
      <c r="N7" s="19">
        <v>6500000</v>
      </c>
      <c r="O7" s="115">
        <f t="shared" si="0"/>
        <v>6500000</v>
      </c>
      <c r="P7" s="116"/>
      <c r="Q7" s="115">
        <v>3000000</v>
      </c>
      <c r="R7" s="116"/>
      <c r="S7" s="21">
        <v>2000000</v>
      </c>
    </row>
    <row r="8" spans="1:19" ht="14.25" customHeight="1">
      <c r="K8" s="17" t="s">
        <v>299</v>
      </c>
      <c r="L8" s="12" t="s">
        <v>300</v>
      </c>
      <c r="M8" s="12">
        <v>12</v>
      </c>
      <c r="N8" s="19">
        <v>3500000</v>
      </c>
      <c r="O8" s="115">
        <f t="shared" si="0"/>
        <v>42000000</v>
      </c>
      <c r="P8" s="116"/>
      <c r="Q8" s="115">
        <v>18000000</v>
      </c>
      <c r="R8" s="116"/>
      <c r="S8" s="21">
        <v>9000000</v>
      </c>
    </row>
    <row r="9" spans="1:19" ht="14.25" customHeight="1">
      <c r="K9" s="125" t="s">
        <v>301</v>
      </c>
      <c r="L9" s="124"/>
      <c r="M9" s="124"/>
      <c r="N9" s="116"/>
      <c r="O9" s="128">
        <f>SUM(O3:P8)</f>
        <v>72380000</v>
      </c>
      <c r="P9" s="116"/>
      <c r="Q9" s="129">
        <f>SUM(Q3:R8)</f>
        <v>27686400</v>
      </c>
      <c r="R9" s="116"/>
      <c r="S9" s="22">
        <f>SUM(S3:S8)</f>
        <v>13738400</v>
      </c>
    </row>
    <row r="10" spans="1:19" ht="14.25" customHeight="1">
      <c r="B10" s="120" t="s">
        <v>302</v>
      </c>
      <c r="C10" s="4" t="s">
        <v>303</v>
      </c>
      <c r="D10" s="4" t="s">
        <v>304</v>
      </c>
      <c r="E10" s="4" t="s">
        <v>305</v>
      </c>
      <c r="F10" s="4" t="s">
        <v>306</v>
      </c>
      <c r="G10" s="4" t="s">
        <v>307</v>
      </c>
      <c r="H10" s="4" t="s">
        <v>308</v>
      </c>
      <c r="I10" s="4" t="s">
        <v>309</v>
      </c>
      <c r="K10" s="125" t="s">
        <v>263</v>
      </c>
      <c r="L10" s="124"/>
      <c r="M10" s="124"/>
      <c r="N10" s="116"/>
      <c r="O10" s="126">
        <f>O9+Q9+S9</f>
        <v>113804800</v>
      </c>
      <c r="P10" s="124"/>
      <c r="Q10" s="124"/>
      <c r="R10" s="124"/>
      <c r="S10" s="127"/>
    </row>
    <row r="11" spans="1:19" ht="14.25" customHeight="1">
      <c r="B11" s="122"/>
      <c r="C11" s="42" t="s">
        <v>404</v>
      </c>
      <c r="D11" s="1" t="s">
        <v>138</v>
      </c>
      <c r="E11" s="1">
        <v>7</v>
      </c>
      <c r="F11" s="1" t="s">
        <v>310</v>
      </c>
      <c r="G11" s="1">
        <v>0.6</v>
      </c>
      <c r="H11" s="1">
        <v>99</v>
      </c>
      <c r="I11" s="2">
        <f>(E11*G11)/H11</f>
        <v>4.2424242424242427E-2</v>
      </c>
    </row>
    <row r="12" spans="1:19" ht="14.25" customHeight="1"/>
    <row r="13" spans="1:19" ht="14.25" customHeight="1">
      <c r="B13" s="120" t="s">
        <v>311</v>
      </c>
      <c r="C13" s="4" t="s">
        <v>283</v>
      </c>
      <c r="D13" s="23" t="s">
        <v>312</v>
      </c>
      <c r="E13" s="4" t="s">
        <v>313</v>
      </c>
      <c r="F13" s="4" t="s">
        <v>314</v>
      </c>
      <c r="G13" s="4" t="s">
        <v>315</v>
      </c>
    </row>
    <row r="14" spans="1:19" ht="14.25" customHeight="1">
      <c r="B14" s="121"/>
      <c r="C14" s="42" t="s">
        <v>404</v>
      </c>
      <c r="D14" s="1">
        <v>22</v>
      </c>
      <c r="E14" s="1">
        <v>99</v>
      </c>
      <c r="F14" s="87">
        <f t="shared" ref="F14" si="3">D14/E14</f>
        <v>0.22222222222222221</v>
      </c>
      <c r="G14" s="1">
        <v>0.3</v>
      </c>
    </row>
    <row r="15" spans="1:19" ht="14.25" customHeight="1">
      <c r="B15" s="121"/>
      <c r="C15" s="86"/>
      <c r="D15" s="1"/>
      <c r="E15" s="1"/>
      <c r="F15" s="87"/>
      <c r="G15" s="1"/>
    </row>
    <row r="16" spans="1:19" ht="14.25" customHeight="1">
      <c r="B16" s="122"/>
      <c r="C16" s="88"/>
      <c r="D16" s="1"/>
      <c r="E16" s="1"/>
      <c r="F16" s="87"/>
      <c r="G16" s="1"/>
    </row>
    <row r="17" spans="4:4" ht="14.25" customHeight="1">
      <c r="D17" s="5"/>
    </row>
    <row r="18" spans="4:4" ht="14.25" customHeight="1"/>
    <row r="19" spans="4:4" ht="14.25" customHeight="1"/>
    <row r="20" spans="4:4" ht="14.25" customHeight="1"/>
    <row r="21" spans="4:4" ht="14.25" customHeight="1"/>
    <row r="22" spans="4:4" ht="14.25" customHeight="1"/>
    <row r="23" spans="4:4" ht="14.25" customHeight="1"/>
    <row r="24" spans="4:4" ht="14.25" customHeight="1"/>
    <row r="25" spans="4:4" ht="14.25" customHeight="1"/>
    <row r="26" spans="4:4" ht="14.25" customHeight="1"/>
    <row r="27" spans="4:4" ht="14.25" customHeight="1"/>
    <row r="28" spans="4:4" ht="14.25" customHeight="1"/>
    <row r="29" spans="4:4" ht="14.25" customHeight="1"/>
    <row r="30" spans="4:4" ht="14.25" customHeight="1"/>
    <row r="31" spans="4:4" ht="14.25" customHeight="1"/>
    <row r="32" spans="4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B13:B16"/>
    <mergeCell ref="A7:G7"/>
    <mergeCell ref="Q7:R7"/>
    <mergeCell ref="K10:N10"/>
    <mergeCell ref="O10:S10"/>
    <mergeCell ref="B10:B11"/>
    <mergeCell ref="Q8:R8"/>
    <mergeCell ref="K9:N9"/>
    <mergeCell ref="O9:P9"/>
    <mergeCell ref="Q9:R9"/>
    <mergeCell ref="O7:P7"/>
    <mergeCell ref="O8:P8"/>
    <mergeCell ref="O2:P2"/>
    <mergeCell ref="Q2:R2"/>
    <mergeCell ref="O3:P3"/>
    <mergeCell ref="Q3:R3"/>
    <mergeCell ref="A4:A6"/>
    <mergeCell ref="Q4:R4"/>
    <mergeCell ref="O5:P5"/>
    <mergeCell ref="Q5:R5"/>
    <mergeCell ref="O4:P4"/>
    <mergeCell ref="O6:P6"/>
    <mergeCell ref="Q6:R6"/>
  </mergeCells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45AD1A-9ECD-4E21-BA73-DB675199D9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IF_General</vt:lpstr>
      <vt:lpstr>Aprovechar</vt:lpstr>
      <vt:lpstr>Podar</vt:lpstr>
      <vt:lpstr>Caracterización</vt:lpstr>
      <vt:lpstr>Estructura Horizontal</vt:lpstr>
      <vt:lpstr>GraficasAproGeneral</vt:lpstr>
      <vt:lpstr>Bosque Fragmentado con vegetaci</vt:lpstr>
      <vt:lpstr>IVI_BosqueFrag</vt:lpstr>
      <vt:lpstr>Graficas_BosqueFrag</vt:lpstr>
      <vt:lpstr>Familias_BosqueFrag</vt:lpstr>
      <vt:lpstr>CompFloris_BosqueFrag</vt:lpstr>
      <vt:lpstr>Tejido Urbano</vt:lpstr>
      <vt:lpstr>Pastos Enmalezados</vt:lpstr>
      <vt:lpstr>Compensación</vt:lpstr>
      <vt:lpstr>IF_General!Área_de_impresión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Díaz Gómez</dc:creator>
  <cp:lastModifiedBy>Manuela Pérez</cp:lastModifiedBy>
  <dcterms:created xsi:type="dcterms:W3CDTF">2024-10-07T22:36:10Z</dcterms:created>
  <dcterms:modified xsi:type="dcterms:W3CDTF">2026-09-08T19:07:24Z</dcterms:modified>
</cp:coreProperties>
</file>